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sa\Desktop\JOSIPA\prilozi\25032024\"/>
    </mc:Choice>
  </mc:AlternateContent>
  <xr:revisionPtr revIDLastSave="0" documentId="13_ncr:1_{715BC400-9F99-4555-9D29-7240A2F50164}" xr6:coauthVersionLast="47" xr6:coauthVersionMax="47" xr10:uidLastSave="{00000000-0000-0000-0000-000000000000}"/>
  <bookViews>
    <workbookView xWindow="28680" yWindow="-120" windowWidth="29040" windowHeight="15720" tabRatio="77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7" i="1" s="1"/>
  <c r="G26" i="1"/>
  <c r="K24" i="1"/>
  <c r="K13" i="1"/>
  <c r="K12" i="1"/>
  <c r="K11" i="1"/>
  <c r="K10" i="1"/>
  <c r="J10" i="1"/>
  <c r="K25" i="1"/>
  <c r="G10" i="1"/>
  <c r="D10" i="2"/>
  <c r="G33" i="4" l="1"/>
  <c r="C11" i="4"/>
  <c r="D11" i="4"/>
  <c r="F11" i="4"/>
  <c r="H30" i="4" l="1"/>
  <c r="H31" i="4"/>
  <c r="H33" i="4"/>
  <c r="H35" i="4"/>
  <c r="H37" i="4"/>
  <c r="H38" i="4"/>
  <c r="H39" i="4"/>
  <c r="H40" i="4"/>
  <c r="H41" i="4"/>
  <c r="H43" i="4"/>
  <c r="H45" i="4"/>
  <c r="H47" i="4"/>
  <c r="H25" i="4"/>
  <c r="H27" i="4"/>
  <c r="H20" i="4"/>
  <c r="H21" i="4"/>
  <c r="H22" i="4"/>
  <c r="H23" i="4"/>
  <c r="H19" i="4"/>
  <c r="H17" i="4"/>
  <c r="H15" i="4"/>
  <c r="H12" i="4"/>
  <c r="G37" i="4"/>
  <c r="F117" i="6"/>
  <c r="C48" i="2" l="1"/>
  <c r="C26" i="2"/>
  <c r="C35" i="7" l="1"/>
  <c r="J25" i="1" l="1"/>
  <c r="J24" i="1" l="1"/>
  <c r="F11" i="8"/>
  <c r="F10" i="8" s="1"/>
  <c r="E11" i="8"/>
  <c r="E10" i="8" s="1"/>
  <c r="D11" i="8"/>
  <c r="D10" i="8" s="1"/>
  <c r="C11" i="8"/>
  <c r="F14" i="8"/>
  <c r="E14" i="8"/>
  <c r="D14" i="8"/>
  <c r="C14" i="8"/>
  <c r="F16" i="8"/>
  <c r="E16" i="8"/>
  <c r="D16" i="8"/>
  <c r="C16" i="8"/>
  <c r="F18" i="8"/>
  <c r="H18" i="8" s="1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H19" i="7" s="1"/>
  <c r="C19" i="7"/>
  <c r="F24" i="7"/>
  <c r="H24" i="7" s="1"/>
  <c r="C24" i="7"/>
  <c r="F22" i="7"/>
  <c r="H22" i="7"/>
  <c r="C22" i="7"/>
  <c r="G22" i="7" s="1"/>
  <c r="H26" i="7"/>
  <c r="G26" i="7"/>
  <c r="H25" i="7"/>
  <c r="G25" i="7"/>
  <c r="H23" i="7"/>
  <c r="G23" i="7"/>
  <c r="H21" i="7"/>
  <c r="G21" i="7"/>
  <c r="H20" i="7"/>
  <c r="G20" i="7"/>
  <c r="F13" i="8" l="1"/>
  <c r="G13" i="8" s="1"/>
  <c r="E13" i="8"/>
  <c r="H16" i="8"/>
  <c r="D13" i="8"/>
  <c r="C13" i="8"/>
  <c r="G19" i="7"/>
  <c r="F18" i="7"/>
  <c r="G14" i="8"/>
  <c r="G16" i="8"/>
  <c r="G18" i="8"/>
  <c r="G11" i="8"/>
  <c r="C10" i="8"/>
  <c r="G10" i="8" s="1"/>
  <c r="H14" i="8"/>
  <c r="C18" i="7"/>
  <c r="H11" i="8"/>
  <c r="H10" i="8"/>
  <c r="H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C10" i="7"/>
  <c r="F21" i="1" s="1"/>
  <c r="F28" i="7"/>
  <c r="H28" i="7" s="1"/>
  <c r="C28" i="7"/>
  <c r="G28" i="7" s="1"/>
  <c r="F30" i="7"/>
  <c r="H30" i="7" s="1"/>
  <c r="C30" i="7"/>
  <c r="C32" i="7"/>
  <c r="H33" i="7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G31" i="7"/>
  <c r="H31" i="7"/>
  <c r="G34" i="7"/>
  <c r="H34" i="7"/>
  <c r="G36" i="7"/>
  <c r="H36" i="7"/>
  <c r="H10" i="7"/>
  <c r="G10" i="7"/>
  <c r="F35" i="7"/>
  <c r="G35" i="7" s="1"/>
  <c r="F13" i="10"/>
  <c r="E13" i="10"/>
  <c r="H13" i="10" s="1"/>
  <c r="D13" i="10"/>
  <c r="C13" i="10"/>
  <c r="F11" i="10"/>
  <c r="F10" i="10" s="1"/>
  <c r="E11" i="10"/>
  <c r="D11" i="10"/>
  <c r="D10" i="10" s="1"/>
  <c r="C11" i="10"/>
  <c r="H14" i="10"/>
  <c r="G14" i="10"/>
  <c r="H12" i="10"/>
  <c r="G12" i="10"/>
  <c r="H11" i="4"/>
  <c r="E11" i="4"/>
  <c r="F14" i="4"/>
  <c r="E14" i="4"/>
  <c r="D14" i="4"/>
  <c r="C14" i="4"/>
  <c r="F16" i="4"/>
  <c r="E16" i="4"/>
  <c r="D16" i="4"/>
  <c r="C16" i="4"/>
  <c r="F18" i="4"/>
  <c r="H18" i="4" s="1"/>
  <c r="E18" i="4"/>
  <c r="D18" i="4"/>
  <c r="C18" i="4"/>
  <c r="F24" i="4"/>
  <c r="H24" i="4" s="1"/>
  <c r="E24" i="4"/>
  <c r="D24" i="4"/>
  <c r="C24" i="4"/>
  <c r="F26" i="4"/>
  <c r="H26" i="4" s="1"/>
  <c r="E26" i="4"/>
  <c r="D26" i="4"/>
  <c r="C26" i="4"/>
  <c r="F29" i="4"/>
  <c r="H29" i="4" s="1"/>
  <c r="E29" i="4"/>
  <c r="D29" i="4"/>
  <c r="C29" i="4"/>
  <c r="F32" i="4"/>
  <c r="H32" i="4" s="1"/>
  <c r="E32" i="4"/>
  <c r="D32" i="4"/>
  <c r="C32" i="4"/>
  <c r="F34" i="4"/>
  <c r="E34" i="4"/>
  <c r="D34" i="4"/>
  <c r="C34" i="4"/>
  <c r="F36" i="4"/>
  <c r="H36" i="4" s="1"/>
  <c r="E36" i="4"/>
  <c r="D36" i="4"/>
  <c r="C36" i="4"/>
  <c r="F42" i="4"/>
  <c r="H42" i="4" s="1"/>
  <c r="E42" i="4"/>
  <c r="D42" i="4"/>
  <c r="C42" i="4"/>
  <c r="F44" i="4"/>
  <c r="E44" i="4"/>
  <c r="D44" i="4"/>
  <c r="C44" i="4"/>
  <c r="D46" i="4"/>
  <c r="E46" i="4"/>
  <c r="F46" i="4"/>
  <c r="C46" i="4"/>
  <c r="G12" i="4"/>
  <c r="G15" i="4"/>
  <c r="G17" i="4"/>
  <c r="G19" i="4"/>
  <c r="G20" i="4"/>
  <c r="G21" i="4"/>
  <c r="G22" i="4"/>
  <c r="G23" i="4"/>
  <c r="G25" i="4"/>
  <c r="G27" i="4"/>
  <c r="G30" i="4"/>
  <c r="G31" i="4"/>
  <c r="G35" i="4"/>
  <c r="G38" i="4"/>
  <c r="G39" i="4"/>
  <c r="G40" i="4"/>
  <c r="G41" i="4"/>
  <c r="G43" i="4"/>
  <c r="G45" i="4"/>
  <c r="G47" i="4"/>
  <c r="H11" i="10" l="1"/>
  <c r="H34" i="4"/>
  <c r="H16" i="4"/>
  <c r="H44" i="4"/>
  <c r="H14" i="4"/>
  <c r="H46" i="4"/>
  <c r="F27" i="7"/>
  <c r="H27" i="7" s="1"/>
  <c r="G14" i="4"/>
  <c r="E28" i="4"/>
  <c r="F28" i="4"/>
  <c r="E10" i="10"/>
  <c r="H10" i="10" s="1"/>
  <c r="G44" i="4"/>
  <c r="G42" i="4"/>
  <c r="G36" i="4"/>
  <c r="G34" i="4"/>
  <c r="G32" i="4"/>
  <c r="G29" i="4"/>
  <c r="G24" i="4"/>
  <c r="G18" i="4"/>
  <c r="G11" i="4"/>
  <c r="F32" i="7"/>
  <c r="F17" i="7" s="1"/>
  <c r="I22" i="1" s="1"/>
  <c r="K22" i="1" s="1"/>
  <c r="J21" i="1"/>
  <c r="D28" i="4"/>
  <c r="G11" i="10"/>
  <c r="G13" i="10"/>
  <c r="C10" i="10"/>
  <c r="G33" i="7"/>
  <c r="G30" i="7"/>
  <c r="C27" i="7"/>
  <c r="G27" i="7" s="1"/>
  <c r="K21" i="1"/>
  <c r="H32" i="7"/>
  <c r="C17" i="7"/>
  <c r="H35" i="7"/>
  <c r="G10" i="10"/>
  <c r="D10" i="4"/>
  <c r="G46" i="4"/>
  <c r="C28" i="4"/>
  <c r="F10" i="4"/>
  <c r="C10" i="4"/>
  <c r="E10" i="4"/>
  <c r="G16" i="4"/>
  <c r="G26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F29" i="2"/>
  <c r="C29" i="2"/>
  <c r="C12" i="2" s="1"/>
  <c r="F35" i="2"/>
  <c r="F34" i="2" s="1"/>
  <c r="H34" i="2" s="1"/>
  <c r="C35" i="2"/>
  <c r="F42" i="2"/>
  <c r="C42" i="2"/>
  <c r="F46" i="2"/>
  <c r="C46" i="2"/>
  <c r="C45" i="2" s="1"/>
  <c r="F48" i="2"/>
  <c r="F52" i="2"/>
  <c r="C52" i="2"/>
  <c r="F55" i="2"/>
  <c r="C55" i="2"/>
  <c r="F59" i="2"/>
  <c r="F58" i="2" s="1"/>
  <c r="H58" i="2" s="1"/>
  <c r="C59" i="2"/>
  <c r="C58" i="2" s="1"/>
  <c r="G64" i="2"/>
  <c r="F63" i="2"/>
  <c r="G63" i="2" s="1"/>
  <c r="C63" i="2"/>
  <c r="F66" i="2"/>
  <c r="C66" i="2"/>
  <c r="F68" i="2"/>
  <c r="C68" i="2"/>
  <c r="E70" i="2"/>
  <c r="H11" i="1" s="1"/>
  <c r="D70" i="2"/>
  <c r="G11" i="1" s="1"/>
  <c r="F72" i="2"/>
  <c r="C72" i="2"/>
  <c r="F74" i="2"/>
  <c r="C74" i="2"/>
  <c r="G78" i="2"/>
  <c r="F77" i="2"/>
  <c r="C77" i="2"/>
  <c r="H28" i="4" l="1"/>
  <c r="H10" i="4"/>
  <c r="G10" i="4"/>
  <c r="F71" i="2"/>
  <c r="F65" i="2"/>
  <c r="H65" i="2" s="1"/>
  <c r="G58" i="2"/>
  <c r="F51" i="2"/>
  <c r="F45" i="2"/>
  <c r="F12" i="2"/>
  <c r="F154" i="6"/>
  <c r="C51" i="2"/>
  <c r="G51" i="2" s="1"/>
  <c r="C34" i="2"/>
  <c r="G34" i="2" s="1"/>
  <c r="H51" i="2"/>
  <c r="H12" i="2"/>
  <c r="F11" i="2"/>
  <c r="H45" i="2"/>
  <c r="G45" i="2"/>
  <c r="E10" i="2"/>
  <c r="H10" i="1" s="1"/>
  <c r="G12" i="2"/>
  <c r="H17" i="7"/>
  <c r="G83" i="6"/>
  <c r="G78" i="6"/>
  <c r="G28" i="4"/>
  <c r="C65" i="2"/>
  <c r="G32" i="7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14" i="6"/>
  <c r="G152" i="6"/>
  <c r="G134" i="6"/>
  <c r="G12" i="6"/>
  <c r="G103" i="6"/>
  <c r="G122" i="6"/>
  <c r="G137" i="6"/>
  <c r="G155" i="6"/>
  <c r="G159" i="6"/>
  <c r="C71" i="2"/>
  <c r="G71" i="2" s="1"/>
  <c r="G65" i="2"/>
  <c r="H71" i="2"/>
  <c r="F80" i="2"/>
  <c r="C80" i="2"/>
  <c r="F84" i="2"/>
  <c r="C84" i="2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84" i="2" l="1"/>
  <c r="G11" i="6"/>
  <c r="G80" i="2"/>
  <c r="I10" i="1"/>
  <c r="H11" i="2"/>
  <c r="C11" i="2"/>
  <c r="G11" i="2" s="1"/>
  <c r="C10" i="6"/>
  <c r="F13" i="1" s="1"/>
  <c r="C113" i="6"/>
  <c r="G56" i="6"/>
  <c r="G98" i="6"/>
  <c r="H114" i="6"/>
  <c r="G114" i="6"/>
  <c r="F113" i="6"/>
  <c r="I14" i="1" s="1"/>
  <c r="K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 s="1"/>
  <c r="G87" i="2"/>
  <c r="C76" i="2"/>
  <c r="C70" i="2" s="1"/>
  <c r="F11" i="1" s="1"/>
  <c r="G23" i="1"/>
  <c r="H12" i="1"/>
  <c r="F70" i="2" l="1"/>
  <c r="I11" i="1" s="1"/>
  <c r="G76" i="2"/>
  <c r="F10" i="2"/>
  <c r="J11" i="1"/>
  <c r="C10" i="2"/>
  <c r="F10" i="1"/>
  <c r="F9" i="6"/>
  <c r="H9" i="6" s="1"/>
  <c r="I13" i="1"/>
  <c r="J13" i="1" s="1"/>
  <c r="C9" i="6"/>
  <c r="F14" i="1"/>
  <c r="F15" i="1" s="1"/>
  <c r="H10" i="6"/>
  <c r="G10" i="6"/>
  <c r="G113" i="6"/>
  <c r="H113" i="6"/>
  <c r="H70" i="2"/>
  <c r="G70" i="2"/>
  <c r="H23" i="1"/>
  <c r="H15" i="1"/>
  <c r="I23" i="1"/>
  <c r="I26" i="1" s="1"/>
  <c r="K26" i="1" s="1"/>
  <c r="G12" i="1"/>
  <c r="G15" i="1"/>
  <c r="F23" i="1"/>
  <c r="I12" i="1"/>
  <c r="F12" i="1" l="1"/>
  <c r="J12" i="1" s="1"/>
  <c r="H10" i="2"/>
  <c r="G10" i="2"/>
  <c r="G9" i="6"/>
  <c r="J14" i="1"/>
  <c r="I15" i="1"/>
  <c r="H26" i="1"/>
  <c r="K23" i="1"/>
  <c r="J26" i="1"/>
  <c r="J23" i="1"/>
  <c r="H16" i="1"/>
  <c r="G16" i="1"/>
  <c r="G27" i="1" s="1"/>
  <c r="J15" i="1" l="1"/>
  <c r="K15" i="1"/>
  <c r="H27" i="1"/>
  <c r="F16" i="1"/>
  <c r="I16" i="1"/>
  <c r="K16" i="1" s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<sst xmlns="http://schemas.openxmlformats.org/spreadsheetml/2006/main" count="746" uniqueCount="564">
  <si>
    <t>I. OPĆI DIO</t>
  </si>
  <si>
    <t>SAŽETAK  RAČUNA PRIHODA I RASHODA I RAČUNA FINANCIRANJA</t>
  </si>
  <si>
    <t>SAŽETAK RAČUNA PRIHODA I RASHODA</t>
  </si>
  <si>
    <t>BROJČANA OZNAKA I NAZIV</t>
  </si>
  <si>
    <t>IZVORNI PLAN ILI REBALANS 2023.*</t>
  </si>
  <si>
    <t>TEKUĆI PLAN 2023.*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</si>
  <si>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</si>
  <si>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</si>
  <si>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</si>
  <si>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</si>
  <si>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</si>
  <si>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</si>
  <si>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</si>
  <si>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</si>
  <si>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</si>
  <si>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</si>
  <si>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</si>
  <si>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</si>
  <si>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</si>
  <si>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</si>
  <si>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</si>
  <si>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</si>
  <si>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</si>
  <si>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</si>
  <si>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</si>
  <si>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</si>
  <si>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</si>
  <si>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</si>
  <si>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</si>
  <si>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</si>
  <si>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</si>
  <si>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</si>
  <si>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</si>
  <si>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</si>
  <si>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</si>
  <si>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</si>
  <si>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</si>
  <si>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</si>
  <si>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</si>
  <si>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</si>
  <si>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</si>
  <si>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</si>
  <si>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</si>
  <si>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</si>
  <si>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</si>
  <si>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</si>
  <si>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</si>
  <si>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</si>
  <si>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</si>
  <si>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</si>
  <si>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</si>
  <si>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</si>
  <si>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</si>
  <si>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</si>
  <si>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</si>
  <si>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</si>
  <si>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</si>
  <si>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</si>
  <si>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</si>
  <si>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</si>
  <si>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</si>
  <si>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</si>
  <si>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</si>
  <si>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</si>
  <si>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</si>
  <si>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</si>
  <si>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</si>
  <si>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</si>
  <si>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</si>
  <si>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</si>
  <si>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</si>
  <si>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</si>
  <si>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</si>
  <si>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</si>
  <si>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</si>
  <si>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</si>
  <si>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</si>
  <si>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</si>
  <si>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</si>
  <si>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</si>
  <si>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</si>
  <si>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</si>
  <si>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</si>
  <si>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</si>
  <si>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</si>
  <si>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</si>
  <si>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</si>
  <si>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</si>
  <si>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</si>
  <si>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</si>
  <si>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</si>
  <si>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</si>
  <si>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</si>
  <si>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</si>
  <si>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</si>
  <si>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</si>
  <si>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</si>
  <si>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</si>
  <si>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</si>
  <si>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</si>
  <si>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</si>
  <si>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</si>
  <si>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</si>
  <si>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</si>
  <si>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</si>
  <si>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</si>
  <si>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</si>
  <si>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</si>
  <si>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</si>
  <si>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</si>
  <si>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</si>
  <si>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</si>
  <si>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</si>
  <si>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</si>
  <si>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</si>
  <si>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</si>
  <si>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</si>
  <si>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</si>
  <si>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</si>
  <si>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</si>
  <si>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</si>
  <si>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</si>
  <si>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</si>
  <si>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</si>
  <si>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</si>
  <si>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</si>
  <si>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</si>
  <si>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</si>
  <si>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</si>
  <si>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</si>
  <si>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</si>
  <si>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</si>
  <si>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</si>
  <si>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</si>
  <si>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</si>
  <si>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</si>
  <si>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</si>
  <si>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</si>
  <si>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</si>
  <si>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</si>
  <si>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</si>
  <si>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</si>
  <si>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</si>
  <si>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</si>
  <si>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</si>
  <si>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</si>
  <si>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</si>
  <si>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</si>
  <si>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</si>
  <si>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</si>
  <si>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</si>
  <si>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</si>
  <si>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</si>
  <si>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</si>
  <si>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</si>
  <si>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</si>
  <si>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</si>
  <si>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</si>
  <si>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</si>
  <si>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</si>
  <si>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</si>
  <si>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</si>
  <si>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</si>
  <si>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</si>
  <si>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</si>
  <si>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</si>
  <si>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</si>
  <si>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</si>
  <si>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</si>
  <si>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</si>
  <si>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</si>
  <si>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</si>
  <si>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</si>
  <si>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</si>
  <si>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</si>
  <si>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</si>
  <si>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</si>
  <si>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</si>
  <si>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</si>
  <si>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</si>
  <si>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</si>
  <si>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</si>
  <si>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</si>
  <si>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</si>
  <si>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</si>
  <si>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</si>
  <si>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</si>
  <si>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</si>
  <si>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</si>
  <si>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</si>
  <si>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</si>
  <si>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</si>
  <si>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</si>
  <si>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</si>
  <si>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</si>
  <si>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</si>
  <si>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</si>
  <si>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</si>
  <si>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</si>
  <si>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</si>
  <si>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</si>
  <si>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</si>
  <si>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</si>
  <si>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</si>
  <si>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</si>
  <si>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</si>
  <si>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</si>
  <si>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</si>
  <si>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</si>
  <si>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</si>
  <si>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</si>
  <si>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</si>
  <si>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</si>
  <si>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</si>
  <si>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</si>
  <si>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</si>
  <si>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</si>
  <si>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</si>
  <si>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</si>
  <si>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</si>
  <si>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</si>
  <si>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</si>
  <si>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</si>
  <si>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</si>
  <si>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</si>
  <si>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</si>
  <si>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</si>
  <si>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</si>
  <si>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</si>
  <si>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</si>
  <si>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</si>
  <si>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</si>
  <si>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</si>
  <si>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</si>
  <si>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</si>
  <si>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</si>
  <si>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</si>
  <si>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</si>
  <si>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</si>
  <si>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</si>
  <si>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</si>
  <si>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</si>
  <si>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</si>
  <si>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</si>
  <si>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</si>
  <si>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</si>
  <si>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</si>
  <si>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</si>
  <si>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</si>
  <si>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</si>
  <si>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</si>
  <si>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</si>
  <si>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</si>
  <si>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</si>
  <si>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</si>
  <si>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</si>
  <si>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</si>
  <si>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</si>
  <si>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</si>
  <si>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</si>
  <si>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</si>
  <si>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</si>
  <si>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OSTVARENJE/IZVRŠENJE 
01.2022. - 12.2022.</t>
  </si>
  <si>
    <t>IZVORNI PLAN ILI REBALANS 
2023.</t>
  </si>
  <si>
    <t>TEKUĆI PLAN 
2023.</t>
  </si>
  <si>
    <t>OSTVARENJE/IZVRŠENJE 
01.2023. - 12.2023.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</si>
  <si>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</si>
  <si>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</si>
  <si>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</si>
  <si>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</si>
  <si>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</si>
  <si>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</si>
  <si>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</si>
  <si>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</si>
  <si>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</si>
  <si>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</si>
  <si>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</si>
  <si>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</si>
  <si>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</si>
  <si>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</si>
  <si>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</si>
  <si>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</si>
  <si>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</si>
  <si>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</si>
  <si>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</si>
  <si>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</si>
  <si>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</si>
  <si>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</si>
  <si>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</si>
  <si>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</si>
  <si>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</si>
  <si>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</si>
  <si>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</si>
  <si>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</si>
  <si>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</si>
  <si>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</si>
  <si>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</si>
  <si>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</si>
  <si>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</si>
  <si>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</si>
  <si>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</si>
  <si>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</si>
  <si>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</si>
  <si>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</si>
  <si>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</si>
  <si>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</si>
  <si>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</si>
  <si>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</si>
  <si>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</si>
  <si>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</si>
  <si>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</si>
  <si>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</si>
  <si>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</si>
  <si>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</si>
  <si>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</si>
  <si>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</si>
  <si>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</si>
  <si>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</si>
  <si>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</si>
  <si>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</si>
  <si>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</si>
  <si>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</si>
  <si>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</si>
  <si>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</si>
  <si>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</si>
  <si>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</si>
  <si>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</si>
  <si>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</si>
  <si>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</si>
  <si>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</si>
  <si>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</si>
  <si>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</si>
  <si>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</si>
  <si>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</si>
  <si>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</si>
  <si>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</si>
  <si>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</si>
  <si>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</si>
  <si>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</si>
  <si>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</si>
  <si>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</si>
  <si>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</si>
  <si>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</si>
  <si>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</si>
  <si>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</si>
  <si>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</si>
  <si>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</si>
  <si>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</si>
  <si>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</si>
  <si>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</si>
  <si>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</si>
  <si>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</si>
  <si>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</si>
  <si>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</si>
  <si>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</si>
  <si>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</si>
  <si>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</si>
  <si>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</si>
  <si>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</si>
  <si>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</si>
  <si>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</si>
  <si>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</si>
  <si>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</si>
  <si>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</si>
  <si>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</si>
  <si>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</si>
  <si>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</si>
  <si>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</si>
  <si>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</si>
  <si>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</si>
  <si>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</si>
  <si>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</si>
  <si>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</si>
  <si>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</si>
  <si>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</si>
  <si>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</si>
  <si>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</si>
  <si>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</si>
  <si>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</si>
  <si>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</si>
  <si>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</si>
  <si>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</si>
  <si>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</si>
  <si>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</si>
  <si>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</si>
  <si>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</si>
  <si>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</si>
  <si>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</si>
  <si>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</si>
  <si>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</si>
  <si>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</si>
  <si>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</si>
  <si>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</si>
  <si>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</si>
  <si>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</si>
  <si>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</si>
  <si>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</si>
  <si>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</si>
  <si>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</si>
  <si>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</si>
  <si>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</si>
  <si>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</si>
  <si>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</si>
  <si>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</si>
  <si>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</si>
  <si>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</si>
  <si>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</si>
  <si>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</si>
  <si>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</si>
  <si>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</si>
  <si>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</si>
  <si>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</si>
  <si>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</si>
  <si>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</si>
  <si>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</si>
  <si>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</si>
  <si>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</si>
  <si>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</si>
  <si>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</si>
  <si>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</si>
  <si>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</si>
  <si>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</si>
  <si>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</si>
  <si>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</si>
  <si>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</si>
  <si>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</si>
  <si>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</si>
  <si>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</si>
  <si>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</si>
  <si>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</si>
  <si>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</si>
  <si>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</si>
  <si>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</si>
  <si>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</si>
  <si>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</si>
  <si>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</si>
  <si>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</si>
  <si>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</si>
  <si>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</si>
  <si>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</si>
  <si>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</si>
  <si>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</si>
  <si>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</si>
  <si>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</si>
  <si>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</si>
  <si>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</si>
  <si>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</si>
  <si>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</si>
  <si>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</si>
  <si>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</si>
  <si>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</si>
  <si>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</si>
  <si>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</si>
  <si>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</si>
  <si>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</si>
  <si>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</si>
  <si>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</si>
  <si>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</si>
  <si>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</si>
  <si>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</si>
  <si>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</si>
  <si>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</si>
  <si>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</si>
  <si>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</si>
  <si>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</si>
  <si>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</si>
  <si>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</si>
  <si>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</si>
  <si>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</si>
  <si>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</si>
  <si>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</si>
  <si>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</si>
  <si>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</si>
  <si>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</si>
  <si>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</si>
  <si>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</si>
  <si>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</si>
  <si>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</si>
  <si>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</si>
  <si>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</si>
  <si>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</si>
  <si>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</si>
  <si>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</si>
  <si>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</si>
  <si>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</si>
  <si>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</si>
  <si>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</si>
  <si>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</si>
  <si>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</si>
  <si>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</si>
  <si>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</si>
  <si>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</si>
  <si>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</si>
  <si>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</si>
  <si>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</si>
  <si>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</si>
  <si>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</si>
  <si>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</si>
  <si>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</si>
  <si>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</si>
  <si>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</si>
  <si>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</si>
  <si>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</si>
  <si>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IZVORNI PLAN  ILI REBALANS
2023.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</si>
  <si>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</si>
  <si>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</si>
  <si>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</si>
  <si>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</si>
  <si>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</si>
  <si>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</si>
  <si>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</si>
  <si>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</si>
  <si>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</si>
  <si>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</si>
  <si>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</si>
  <si>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</si>
  <si>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</si>
  <si>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</si>
  <si>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</si>
  <si>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</si>
  <si>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</si>
  <si>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</si>
  <si>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</si>
  <si>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</si>
  <si>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</si>
  <si>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</si>
  <si>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</si>
  <si>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</si>
  <si>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</si>
  <si>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</si>
  <si>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</si>
  <si>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</si>
  <si>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</si>
  <si>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</si>
  <si>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</si>
  <si>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</si>
  <si>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</si>
  <si>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Prihodi iz proračuna</t>
  </si>
  <si>
    <t>Prihodi iz nadležnog proračuna za financiranje rashoda</t>
  </si>
  <si>
    <t>Prihodi od nadležnog proračuna za financiranje izdataka</t>
  </si>
  <si>
    <t xml:space="preserve">OSTVARENJE/IZVRŠENJE 
1.-12.2022. </t>
  </si>
  <si>
    <t xml:space="preserve">OSTVARENJE/IZVRŠENJE 
1.-12.2023. </t>
  </si>
  <si>
    <t>Napomena:  Iznosi u stupcu "OSTVARENJE/IZVRŠENJE 1.-12.2022." preračunavaju se iz kuna u eure prema fiksnom tečaju konverzije (1 EUR=7,53450 kuna) i po pravilima za preračunavanje i zaokruživanje.</t>
  </si>
  <si>
    <t>Napomena : Iznosi u stupcima "OSTVARENJE/IZVRŠENJE 1.-12.2022." i "OSTVARENJE/IZVRŠENJE 1.-12. 2023." iskazuju se na dvije decimale.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</si>
  <si>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</si>
  <si>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2023.", "INDEKS"("OSTVARENJE/IZVRŠENJE 1.-12.2023."/"TEKUĆI PLAN 2023.") iskazuje se kao "OSTVARENJE/IZVRŠENJE 1.-12.2023."/"IZVORNI PLAN 2023." ODNOSNO "REBALANS 2023." 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</si>
  <si>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</si>
  <si>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</si>
  <si>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</si>
  <si>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</si>
  <si>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</si>
  <si>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</si>
  <si>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</si>
  <si>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</si>
  <si>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</si>
  <si>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</si>
  <si>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</si>
  <si>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</si>
  <si>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</si>
  <si>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</si>
  <si>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</si>
  <si>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</si>
  <si>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</si>
  <si>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GODIŠNJI IZVJEŠTAJ O IZVRŠENJU FINANCIJSKOG PLANA PREHRAMBENO BIOTEHNOLOŠKOG FAKULTETA ZAGREB
ZA 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</si>
</sst>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n"/>
    <numFmt numFmtId="166" formatCode="_-* #,##0\ _k_n_-;\-* #,##0\ _k_n_-;_-* &quot;-&quot;\ _k_n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172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Border="1">
      <alignment horizontal="right" vertical="center"/>
    </xf>
    <xf numFmtId="164" fontId="4" fillId="0" borderId="0" xfId="14" applyNumberFormat="1" applyFont="1" applyAlignment="1">
      <alignment horizontal="center" vertical="center" wrapText="1"/>
    </xf>
    <xf numFmtId="164" fontId="15" fillId="4" borderId="7" xfId="2" applyNumberFormat="1" applyFont="1" applyFill="1" applyBorder="1" applyAlignment="1">
      <alignment horizontal="center" vertical="center" wrapText="1" justifyLastLine="1"/>
    </xf>
    <xf numFmtId="164" fontId="16" fillId="4" borderId="4" xfId="12" applyNumberFormat="1" applyFont="1" applyFill="1" applyBorder="1" applyAlignment="1">
      <alignment horizontal="center" vertical="center"/>
    </xf>
    <xf numFmtId="164" fontId="20" fillId="0" borderId="0" xfId="5" quotePrefix="1" applyNumberFormat="1" applyFill="1" applyBorder="1">
      <alignment horizontal="center" vertical="center"/>
    </xf>
    <xf numFmtId="164" fontId="9" fillId="26" borderId="0" xfId="3" applyNumberFormat="1" applyFont="1" applyFill="1" applyBorder="1">
      <alignment vertical="center"/>
    </xf>
    <xf numFmtId="164" fontId="22" fillId="25" borderId="0" xfId="8" applyNumberFormat="1" applyFont="1" applyFill="1" applyBorder="1">
      <alignment horizontal="right" vertical="center"/>
    </xf>
    <xf numFmtId="164" fontId="21" fillId="24" borderId="0" xfId="8" applyNumberFormat="1" applyFill="1" applyBorder="1">
      <alignment horizontal="right" vertical="center"/>
    </xf>
    <xf numFmtId="164" fontId="21" fillId="0" borderId="0" xfId="8" applyNumberFormat="1" applyBorder="1">
      <alignment horizontal="right" vertical="center"/>
    </xf>
    <xf numFmtId="164" fontId="14" fillId="0" borderId="0" xfId="0" applyNumberFormat="1" applyFont="1"/>
    <xf numFmtId="164" fontId="24" fillId="25" borderId="0" xfId="3" applyNumberFormat="1" applyFont="1" applyFill="1" applyBorder="1">
      <alignment vertical="center"/>
    </xf>
    <xf numFmtId="164" fontId="22" fillId="24" borderId="0" xfId="8" applyNumberFormat="1" applyFont="1" applyFill="1" applyBorder="1">
      <alignment horizontal="right" vertical="center"/>
    </xf>
    <xf numFmtId="164" fontId="9" fillId="25" borderId="0" xfId="3" applyNumberFormat="1" applyFont="1" applyFill="1" applyBorder="1">
      <alignment vertical="center"/>
    </xf>
    <xf numFmtId="164" fontId="22" fillId="0" borderId="0" xfId="8" applyNumberFormat="1" applyFont="1" applyBorder="1">
      <alignment horizontal="right" vertical="center"/>
    </xf>
    <xf numFmtId="164" fontId="24" fillId="0" borderId="0" xfId="3" applyNumberFormat="1" applyFont="1" applyFill="1" applyBorder="1">
      <alignment vertical="center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  <xf numFmtId="166" fontId="4" fillId="0" borderId="0" xfId="1" applyNumberFormat="1" applyFont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9" fillId="0" borderId="2" xfId="1" quotePrefix="1" applyNumberFormat="1" applyFont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 wrapText="1"/>
    </xf>
    <xf numFmtId="166" fontId="5" fillId="0" borderId="2" xfId="1" applyNumberFormat="1" applyFont="1" applyBorder="1" applyAlignment="1">
      <alignment vertical="center" wrapText="1"/>
    </xf>
    <xf numFmtId="166" fontId="5" fillId="3" borderId="2" xfId="1" applyNumberFormat="1" applyFont="1" applyFill="1" applyBorder="1" applyAlignment="1">
      <alignment vertical="center" wrapText="1"/>
    </xf>
    <xf numFmtId="166" fontId="11" fillId="0" borderId="0" xfId="1" applyNumberFormat="1" applyFont="1" applyAlignment="1">
      <alignment horizontal="center" vertical="center" wrapText="1"/>
    </xf>
    <xf numFmtId="166" fontId="0" fillId="0" borderId="0" xfId="0" applyNumberFormat="1"/>
    <xf numFmtId="164" fontId="4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9" fillId="0" borderId="2" xfId="1" quotePrefix="1" applyNumberFormat="1" applyFont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vertical="center" wrapText="1"/>
    </xf>
    <xf numFmtId="164" fontId="11" fillId="0" borderId="0" xfId="1" applyNumberFormat="1" applyFont="1" applyAlignment="1">
      <alignment horizontal="center" vertical="center" wrapText="1"/>
    </xf>
    <xf numFmtId="164" fontId="5" fillId="27" borderId="2" xfId="1" applyNumberFormat="1" applyFont="1" applyFill="1" applyBorder="1" applyAlignment="1">
      <alignment vertical="center" wrapText="1"/>
    </xf>
    <xf numFmtId="164" fontId="0" fillId="0" borderId="0" xfId="0" applyNumberFormat="1"/>
    <xf numFmtId="166" fontId="5" fillId="0" borderId="2" xfId="1" applyNumberFormat="1" applyFont="1" applyBorder="1" applyAlignment="1">
      <alignment horizontal="right" vertical="center" wrapText="1"/>
    </xf>
    <xf numFmtId="166" fontId="5" fillId="3" borderId="2" xfId="1" applyNumberFormat="1" applyFont="1" applyFill="1" applyBorder="1" applyAlignment="1">
      <alignment horizontal="right" vertical="center"/>
    </xf>
    <xf numFmtId="164" fontId="23" fillId="0" borderId="0" xfId="12" applyNumberFormat="1" applyFont="1"/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3"/>
  <sheetViews>
    <sheetView tabSelected="1" topLeftCell="A4" zoomScale="90" zoomScaleNormal="90" workbookViewId="0">
      <selection activeCell="A34" sqref="A34"/>
    </sheetView>
  </sheetViews>
  <sheetFormatPr defaultRowHeight="15" x14ac:dyDescent="0.25"/>
  <cols>
    <col min="5" max="5" width="10.140625" customWidth="1"/>
    <col min="6" max="6" width="23.5703125" style="168" customWidth="1"/>
    <col min="7" max="8" width="23.5703125" style="26" customWidth="1"/>
    <col min="9" max="9" width="23.5703125" style="159" customWidth="1"/>
    <col min="10" max="10" width="11.5703125" style="25" bestFit="1" customWidth="1"/>
    <col min="11" max="11" width="14.28515625" style="25" bestFit="1" customWidth="1"/>
    <col min="15" max="15" width="11" bestFit="1" customWidth="1"/>
    <col min="17" max="17" width="10.42578125" bestFit="1" customWidth="1"/>
    <col min="20" max="20" width="11" bestFit="1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37.5" customHeight="1" x14ac:dyDescent="0.25">
      <c r="A1" s="147" t="s">
        <v>563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8" x14ac:dyDescent="0.25">
      <c r="A2" s="1"/>
      <c r="B2" s="1"/>
      <c r="C2" s="1"/>
      <c r="D2" s="1"/>
      <c r="E2" s="1"/>
      <c r="F2" s="160"/>
      <c r="G2" s="3"/>
      <c r="H2" s="3"/>
      <c r="I2" s="151"/>
      <c r="J2" s="2"/>
      <c r="K2" s="2"/>
    </row>
    <row r="3" spans="1:11" ht="15.75" x14ac:dyDescent="0.25">
      <c r="A3" s="147" t="s">
        <v>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ht="18" x14ac:dyDescent="0.25">
      <c r="A4" s="1"/>
      <c r="B4" s="1"/>
      <c r="C4" s="1"/>
      <c r="D4" s="1"/>
      <c r="E4" s="1"/>
      <c r="F4" s="160"/>
      <c r="G4" s="3"/>
      <c r="H4" s="3"/>
      <c r="I4" s="151"/>
      <c r="J4" s="2"/>
      <c r="K4" s="2"/>
    </row>
    <row r="5" spans="1:11" ht="15.75" x14ac:dyDescent="0.25">
      <c r="A5" s="147" t="s">
        <v>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1" ht="15.75" x14ac:dyDescent="0.25">
      <c r="A6" s="4"/>
      <c r="B6" s="4"/>
      <c r="C6" s="4"/>
      <c r="D6" s="4"/>
      <c r="E6" s="4"/>
      <c r="F6" s="161"/>
      <c r="G6" s="6"/>
      <c r="H6" s="6"/>
      <c r="I6" s="152"/>
      <c r="J6" s="5"/>
      <c r="K6" s="5"/>
    </row>
    <row r="7" spans="1:11" ht="18" x14ac:dyDescent="0.25">
      <c r="A7" s="140" t="s">
        <v>2</v>
      </c>
      <c r="B7" s="140"/>
      <c r="C7" s="140"/>
      <c r="D7" s="140"/>
      <c r="E7" s="140"/>
      <c r="F7" s="162"/>
      <c r="G7" s="7"/>
      <c r="H7" s="7"/>
      <c r="I7" s="153"/>
      <c r="J7" s="8"/>
      <c r="K7" s="8"/>
    </row>
    <row r="8" spans="1:11" ht="51" x14ac:dyDescent="0.25">
      <c r="A8" s="141" t="s">
        <v>3</v>
      </c>
      <c r="B8" s="141"/>
      <c r="C8" s="141"/>
      <c r="D8" s="141"/>
      <c r="E8" s="141"/>
      <c r="F8" s="163" t="s">
        <v>540</v>
      </c>
      <c r="G8" s="10" t="s">
        <v>4</v>
      </c>
      <c r="H8" s="10" t="s">
        <v>5</v>
      </c>
      <c r="I8" s="154" t="s">
        <v>541</v>
      </c>
      <c r="J8" s="9" t="s">
        <v>6</v>
      </c>
      <c r="K8" s="9" t="s">
        <v>7</v>
      </c>
    </row>
    <row r="9" spans="1:11" x14ac:dyDescent="0.25">
      <c r="A9" s="145">
        <v>1</v>
      </c>
      <c r="B9" s="145"/>
      <c r="C9" s="145"/>
      <c r="D9" s="145"/>
      <c r="E9" s="146"/>
      <c r="F9" s="164">
        <v>2</v>
      </c>
      <c r="G9" s="11">
        <v>3</v>
      </c>
      <c r="H9" s="11">
        <v>4</v>
      </c>
      <c r="I9" s="155">
        <v>5</v>
      </c>
      <c r="J9" s="12" t="s">
        <v>8</v>
      </c>
      <c r="K9" s="12" t="s">
        <v>9</v>
      </c>
    </row>
    <row r="10" spans="1:11" x14ac:dyDescent="0.25">
      <c r="A10" s="126" t="s">
        <v>10</v>
      </c>
      <c r="B10" s="132"/>
      <c r="C10" s="132"/>
      <c r="D10" s="132"/>
      <c r="E10" s="133"/>
      <c r="F10" s="13">
        <f>+'A.1 PRIHODI EK'!C11</f>
        <v>10114976</v>
      </c>
      <c r="G10" s="13">
        <f>'A.1 PRIHODI EK'!D11</f>
        <v>10115099</v>
      </c>
      <c r="H10" s="13">
        <f>+'A.1 PRIHODI EK'!E10</f>
        <v>0</v>
      </c>
      <c r="I10" s="13">
        <f>+'A.1 PRIHODI EK'!F11</f>
        <v>10645771</v>
      </c>
      <c r="J10" s="14">
        <f>+I10/F10*100</f>
        <v>105.24761502152849</v>
      </c>
      <c r="K10" s="14">
        <f>+I10/G10*100</f>
        <v>105.24633520640776</v>
      </c>
    </row>
    <row r="11" spans="1:11" x14ac:dyDescent="0.25">
      <c r="A11" s="134" t="s">
        <v>11</v>
      </c>
      <c r="B11" s="133"/>
      <c r="C11" s="133"/>
      <c r="D11" s="133"/>
      <c r="E11" s="133"/>
      <c r="F11" s="13">
        <f>+'A.1 PRIHODI EK'!C70</f>
        <v>207</v>
      </c>
      <c r="G11" s="13">
        <f>+'A.1 PRIHODI EK'!D70</f>
        <v>332</v>
      </c>
      <c r="H11" s="13">
        <f>+'A.1 PRIHODI EK'!E70</f>
        <v>0</v>
      </c>
      <c r="I11" s="13">
        <f>+'A.1 PRIHODI EK'!F70</f>
        <v>110</v>
      </c>
      <c r="J11" s="14">
        <f t="shared" ref="J10:J16" si="0">+I11/F11*100</f>
        <v>53.140096618357489</v>
      </c>
      <c r="K11" s="14">
        <f>+I11/G11*100</f>
        <v>33.132530120481931</v>
      </c>
    </row>
    <row r="12" spans="1:11" x14ac:dyDescent="0.25">
      <c r="A12" s="135" t="s">
        <v>12</v>
      </c>
      <c r="B12" s="136"/>
      <c r="C12" s="136"/>
      <c r="D12" s="136"/>
      <c r="E12" s="137"/>
      <c r="F12" s="16">
        <f>F10+F11</f>
        <v>10115183</v>
      </c>
      <c r="G12" s="16">
        <f>G10+G11</f>
        <v>10115431</v>
      </c>
      <c r="H12" s="16">
        <f>H10+H11</f>
        <v>0</v>
      </c>
      <c r="I12" s="16">
        <f>I10+I11</f>
        <v>10645881</v>
      </c>
      <c r="J12" s="15">
        <f t="shared" si="0"/>
        <v>105.24654867835808</v>
      </c>
      <c r="K12" s="15">
        <f>+I12/G12*100</f>
        <v>105.24396834895123</v>
      </c>
    </row>
    <row r="13" spans="1:11" x14ac:dyDescent="0.25">
      <c r="A13" s="138" t="s">
        <v>13</v>
      </c>
      <c r="B13" s="132"/>
      <c r="C13" s="132"/>
      <c r="D13" s="132"/>
      <c r="E13" s="132"/>
      <c r="F13" s="13">
        <f>+'A.1 RASHODI EK'!C10</f>
        <v>9445736</v>
      </c>
      <c r="G13" s="13">
        <f>+'A.1 RASHODI EK'!D10</f>
        <v>9750471</v>
      </c>
      <c r="H13" s="13">
        <f>+'A.1 RASHODI EK'!E10</f>
        <v>0</v>
      </c>
      <c r="I13" s="13">
        <f>+'A.1 RASHODI EK'!F10</f>
        <v>10092194</v>
      </c>
      <c r="J13" s="14">
        <f t="shared" si="0"/>
        <v>106.84391348646626</v>
      </c>
      <c r="K13" s="14">
        <f>+I13/G13*100</f>
        <v>103.50468197895262</v>
      </c>
    </row>
    <row r="14" spans="1:11" x14ac:dyDescent="0.25">
      <c r="A14" s="134" t="s">
        <v>14</v>
      </c>
      <c r="B14" s="133"/>
      <c r="C14" s="133"/>
      <c r="D14" s="133"/>
      <c r="E14" s="133"/>
      <c r="F14" s="13">
        <f>+'A.1 RASHODI EK'!C113</f>
        <v>419431</v>
      </c>
      <c r="G14" s="13">
        <f>+'A.1 RASHODI EK'!D113</f>
        <v>198351</v>
      </c>
      <c r="H14" s="13">
        <f>+'A.1 RASHODI EK'!E113</f>
        <v>0</v>
      </c>
      <c r="I14" s="13">
        <f>+'A.1 RASHODI EK'!F113</f>
        <v>503281</v>
      </c>
      <c r="J14" s="14">
        <f t="shared" si="0"/>
        <v>119.99136925978289</v>
      </c>
      <c r="K14" s="14">
        <f>+I14/G14*100</f>
        <v>253.7325246658701</v>
      </c>
    </row>
    <row r="15" spans="1:11" x14ac:dyDescent="0.25">
      <c r="A15" s="17" t="s">
        <v>15</v>
      </c>
      <c r="B15" s="18"/>
      <c r="C15" s="18"/>
      <c r="D15" s="18"/>
      <c r="E15" s="18"/>
      <c r="F15" s="16">
        <f>F13+F14</f>
        <v>9865167</v>
      </c>
      <c r="G15" s="16">
        <f>G13+G14</f>
        <v>9948822</v>
      </c>
      <c r="H15" s="16">
        <f>H13+H14</f>
        <v>0</v>
      </c>
      <c r="I15" s="16">
        <f>I13+I14</f>
        <v>10595475</v>
      </c>
      <c r="J15" s="15">
        <f t="shared" si="0"/>
        <v>107.40289546036068</v>
      </c>
      <c r="K15" s="15">
        <f>+I15/G15*100</f>
        <v>106.49979464905492</v>
      </c>
    </row>
    <row r="16" spans="1:11" x14ac:dyDescent="0.25">
      <c r="A16" s="139" t="s">
        <v>16</v>
      </c>
      <c r="B16" s="136"/>
      <c r="C16" s="136"/>
      <c r="D16" s="136"/>
      <c r="E16" s="136"/>
      <c r="F16" s="19">
        <f>F12-F15</f>
        <v>250016</v>
      </c>
      <c r="G16" s="19">
        <f>G12-G15</f>
        <v>166609</v>
      </c>
      <c r="H16" s="19">
        <f>H12-H15</f>
        <v>0</v>
      </c>
      <c r="I16" s="19">
        <f>I12-I15</f>
        <v>50406</v>
      </c>
      <c r="J16" s="15">
        <f t="shared" si="0"/>
        <v>20.161109688979906</v>
      </c>
      <c r="K16" s="15">
        <f>+I16/G16*100</f>
        <v>30.254067907495998</v>
      </c>
    </row>
    <row r="17" spans="1:20" ht="18" x14ac:dyDescent="0.25">
      <c r="A17" s="1"/>
      <c r="B17" s="20"/>
      <c r="C17" s="20"/>
      <c r="D17" s="20"/>
      <c r="E17" s="20"/>
      <c r="F17" s="166"/>
      <c r="G17" s="21"/>
      <c r="H17" s="21"/>
      <c r="I17" s="158"/>
      <c r="J17" s="22"/>
      <c r="K17" s="22"/>
    </row>
    <row r="18" spans="1:20" ht="18" x14ac:dyDescent="0.25">
      <c r="A18" s="140" t="s">
        <v>17</v>
      </c>
      <c r="B18" s="140"/>
      <c r="C18" s="140"/>
      <c r="D18" s="140"/>
      <c r="E18" s="140"/>
      <c r="F18" s="166"/>
      <c r="G18" s="21"/>
      <c r="H18" s="21"/>
      <c r="I18" s="158"/>
      <c r="J18" s="22"/>
      <c r="K18" s="22"/>
    </row>
    <row r="19" spans="1:20" ht="51" x14ac:dyDescent="0.25">
      <c r="A19" s="141" t="s">
        <v>3</v>
      </c>
      <c r="B19" s="141"/>
      <c r="C19" s="141"/>
      <c r="D19" s="141"/>
      <c r="E19" s="141"/>
      <c r="F19" s="163" t="s">
        <v>540</v>
      </c>
      <c r="G19" s="23" t="s">
        <v>4</v>
      </c>
      <c r="H19" s="23" t="s">
        <v>5</v>
      </c>
      <c r="I19" s="154" t="s">
        <v>541</v>
      </c>
      <c r="J19" s="24" t="s">
        <v>6</v>
      </c>
      <c r="K19" s="24" t="s">
        <v>7</v>
      </c>
    </row>
    <row r="20" spans="1:20" x14ac:dyDescent="0.25">
      <c r="A20" s="142">
        <v>1</v>
      </c>
      <c r="B20" s="143"/>
      <c r="C20" s="143"/>
      <c r="D20" s="143"/>
      <c r="E20" s="143"/>
      <c r="F20" s="164">
        <v>2</v>
      </c>
      <c r="G20" s="11">
        <v>3</v>
      </c>
      <c r="H20" s="11">
        <v>4</v>
      </c>
      <c r="I20" s="155">
        <v>5</v>
      </c>
      <c r="J20" s="12" t="s">
        <v>8</v>
      </c>
      <c r="K20" s="12" t="s">
        <v>9</v>
      </c>
    </row>
    <row r="21" spans="1:20" x14ac:dyDescent="0.25">
      <c r="A21" s="126" t="s">
        <v>18</v>
      </c>
      <c r="B21" s="144"/>
      <c r="C21" s="144"/>
      <c r="D21" s="144"/>
      <c r="E21" s="144"/>
      <c r="F21" s="165">
        <f>+'B.1 RAČUN FINANC EK'!C10</f>
        <v>0</v>
      </c>
      <c r="G21" s="13">
        <f>+'B.1 RAČUN FINANC EK'!D10</f>
        <v>0</v>
      </c>
      <c r="H21" s="13">
        <f>+'B.1 RAČUN FINANC EK'!E10</f>
        <v>0</v>
      </c>
      <c r="I21" s="156">
        <v>0</v>
      </c>
      <c r="J21" s="14" t="e">
        <f t="shared" ref="J21:J27" si="1">+I21/F21*100</f>
        <v>#DIV/0!</v>
      </c>
      <c r="K21" s="14" t="e">
        <f t="shared" ref="K21:K27" si="2">+I21/H21*100</f>
        <v>#DIV/0!</v>
      </c>
    </row>
    <row r="22" spans="1:20" ht="27" customHeight="1" x14ac:dyDescent="0.25">
      <c r="A22" s="126" t="s">
        <v>19</v>
      </c>
      <c r="B22" s="127"/>
      <c r="C22" s="127"/>
      <c r="D22" s="127"/>
      <c r="E22" s="127"/>
      <c r="F22" s="165">
        <f>+'B.1 RAČUN FINANC EK'!C17</f>
        <v>0</v>
      </c>
      <c r="G22" s="13">
        <f>+'B.1 RAČUN FINANC EK'!D17</f>
        <v>0</v>
      </c>
      <c r="H22" s="13">
        <f>+'B.1 RAČUN FINANC EK'!E17</f>
        <v>0</v>
      </c>
      <c r="I22" s="156">
        <f>+'B.1 RAČUN FINANC EK'!F17</f>
        <v>0</v>
      </c>
      <c r="J22" s="14" t="e">
        <f t="shared" si="1"/>
        <v>#DIV/0!</v>
      </c>
      <c r="K22" s="14" t="e">
        <f t="shared" si="2"/>
        <v>#DIV/0!</v>
      </c>
      <c r="T22" s="26"/>
    </row>
    <row r="23" spans="1:20" x14ac:dyDescent="0.25">
      <c r="A23" s="128" t="s">
        <v>20</v>
      </c>
      <c r="B23" s="129"/>
      <c r="C23" s="129"/>
      <c r="D23" s="129"/>
      <c r="E23" s="130"/>
      <c r="F23" s="16">
        <f>F21-F22</f>
        <v>0</v>
      </c>
      <c r="G23" s="16">
        <f>G21-G22</f>
        <v>0</v>
      </c>
      <c r="H23" s="16">
        <f>H21-H22</f>
        <v>0</v>
      </c>
      <c r="I23" s="170">
        <f>I21-I22</f>
        <v>0</v>
      </c>
      <c r="J23" s="15" t="e">
        <f t="shared" si="1"/>
        <v>#DIV/0!</v>
      </c>
      <c r="K23" s="15" t="e">
        <f t="shared" si="2"/>
        <v>#DIV/0!</v>
      </c>
      <c r="O23" s="25"/>
    </row>
    <row r="24" spans="1:20" x14ac:dyDescent="0.25">
      <c r="A24" s="126" t="s">
        <v>21</v>
      </c>
      <c r="B24" s="127"/>
      <c r="C24" s="127"/>
      <c r="D24" s="127"/>
      <c r="E24" s="127"/>
      <c r="F24" s="167">
        <v>246073</v>
      </c>
      <c r="G24" s="108">
        <v>701970</v>
      </c>
      <c r="H24" s="108">
        <v>0</v>
      </c>
      <c r="I24" s="169">
        <v>496089</v>
      </c>
      <c r="J24" s="14">
        <f t="shared" si="1"/>
        <v>201.6023700284062</v>
      </c>
      <c r="K24" s="14">
        <f>+I24/G24*100</f>
        <v>70.670968844822426</v>
      </c>
      <c r="Q24" s="25"/>
    </row>
    <row r="25" spans="1:20" x14ac:dyDescent="0.25">
      <c r="A25" s="126" t="s">
        <v>22</v>
      </c>
      <c r="B25" s="127"/>
      <c r="C25" s="127"/>
      <c r="D25" s="127"/>
      <c r="E25" s="127"/>
      <c r="F25" s="167">
        <v>-496089</v>
      </c>
      <c r="G25" s="108">
        <v>-868580</v>
      </c>
      <c r="H25" s="108"/>
      <c r="I25" s="108">
        <v>-546495</v>
      </c>
      <c r="J25" s="14">
        <f t="shared" si="1"/>
        <v>110.16067681403942</v>
      </c>
      <c r="K25" s="14">
        <f>+I25/G25*100</f>
        <v>62.918211333440787</v>
      </c>
      <c r="O25" s="25"/>
      <c r="Q25" s="25"/>
    </row>
    <row r="26" spans="1:20" x14ac:dyDescent="0.25">
      <c r="A26" s="128" t="s">
        <v>23</v>
      </c>
      <c r="B26" s="129"/>
      <c r="C26" s="129"/>
      <c r="D26" s="129"/>
      <c r="E26" s="130"/>
      <c r="F26" s="19">
        <f>+F23+F24+F25</f>
        <v>-250016</v>
      </c>
      <c r="G26" s="19">
        <f>+G23+G24+G25</f>
        <v>-166610</v>
      </c>
      <c r="H26" s="19">
        <f>+H23+H24+H25</f>
        <v>0</v>
      </c>
      <c r="I26" s="19">
        <f>+I23+I24+I25</f>
        <v>-50406</v>
      </c>
      <c r="J26" s="15">
        <f t="shared" si="1"/>
        <v>20.161109688979906</v>
      </c>
      <c r="K26" s="15">
        <f>+I26/G26*100</f>
        <v>30.25388632134926</v>
      </c>
    </row>
    <row r="27" spans="1:20" x14ac:dyDescent="0.25">
      <c r="A27" s="131" t="s">
        <v>24</v>
      </c>
      <c r="B27" s="131"/>
      <c r="C27" s="131"/>
      <c r="D27" s="131"/>
      <c r="E27" s="131"/>
      <c r="F27" s="19">
        <f>+F16+F26</f>
        <v>0</v>
      </c>
      <c r="G27" s="19">
        <f>+G16+G26</f>
        <v>-1</v>
      </c>
      <c r="H27" s="19">
        <f>+H16+H26</f>
        <v>0</v>
      </c>
      <c r="I27" s="157">
        <f>+I16+I26</f>
        <v>0</v>
      </c>
      <c r="J27" s="15" t="e">
        <f t="shared" si="1"/>
        <v>#DIV/0!</v>
      </c>
      <c r="K27" s="15">
        <f>+I27/G27*100</f>
        <v>0</v>
      </c>
      <c r="Q27" s="25"/>
      <c r="T27" s="25"/>
    </row>
    <row r="29" spans="1:20" ht="23.25" customHeight="1" x14ac:dyDescent="0.25">
      <c r="A29" s="124" t="s">
        <v>542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1:20" ht="8.25" customHeight="1" x14ac:dyDescent="0.25">
      <c r="A30" s="124" t="s">
        <v>543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</row>
    <row r="31" spans="1:20" ht="38.25" customHeight="1" x14ac:dyDescent="0.25">
      <c r="A31" s="124" t="s">
        <v>544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</row>
    <row r="32" spans="1:20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</row>
    <row r="33" spans="1:11" ht="31.5" customHeight="1" x14ac:dyDescent="0.25">
      <c r="A33" s="125" t="s">
        <v>545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D12" sqref="D12"/>
    </sheetView>
  </sheetViews>
  <sheetFormatPr defaultRowHeight="12.75" x14ac:dyDescent="0.2"/>
  <cols>
    <col min="1" max="1" width="15.85546875" style="27" customWidth="1"/>
    <col min="2" max="2" width="57.5703125" style="30" customWidth="1"/>
    <col min="3" max="3" width="20.140625" style="118" customWidth="1"/>
    <col min="4" max="5" width="17.5703125" style="32" bestFit="1" customWidth="1"/>
    <col min="6" max="6" width="16.42578125" style="118" bestFit="1" customWidth="1"/>
    <col min="7" max="8" width="13.42578125" style="31" customWidth="1"/>
    <col min="9" max="9" width="15.42578125" style="27" bestFit="1" customWidth="1"/>
    <col min="10" max="10" width="9.42578125" style="27" bestFit="1" customWidth="1"/>
    <col min="11" max="11" width="15.42578125" style="27" bestFit="1" customWidth="1"/>
    <col min="12" max="12" width="9.42578125" style="27" bestFit="1" customWidth="1"/>
    <col min="13" max="256" width="9.140625" style="27"/>
    <col min="257" max="257" width="15.85546875" style="27" customWidth="1"/>
    <col min="258" max="258" width="57.5703125" style="27" customWidth="1"/>
    <col min="259" max="259" width="20.140625" style="27" customWidth="1"/>
    <col min="260" max="261" width="17.5703125" style="27" bestFit="1" customWidth="1"/>
    <col min="262" max="262" width="16.42578125" style="27" bestFit="1" customWidth="1"/>
    <col min="263" max="263" width="15.5703125" style="27" bestFit="1" customWidth="1"/>
    <col min="264" max="264" width="11.85546875" style="27" bestFit="1" customWidth="1"/>
    <col min="265" max="265" width="15.42578125" style="27" bestFit="1" customWidth="1"/>
    <col min="266" max="266" width="9.42578125" style="27" bestFit="1" customWidth="1"/>
    <col min="267" max="267" width="15.42578125" style="27" bestFit="1" customWidth="1"/>
    <col min="268" max="268" width="9.42578125" style="27" bestFit="1" customWidth="1"/>
    <col min="269" max="512" width="9.140625" style="27"/>
    <col min="513" max="513" width="15.85546875" style="27" customWidth="1"/>
    <col min="514" max="514" width="57.5703125" style="27" customWidth="1"/>
    <col min="515" max="515" width="20.140625" style="27" customWidth="1"/>
    <col min="516" max="517" width="17.5703125" style="27" bestFit="1" customWidth="1"/>
    <col min="518" max="518" width="16.42578125" style="27" bestFit="1" customWidth="1"/>
    <col min="519" max="519" width="15.5703125" style="27" bestFit="1" customWidth="1"/>
    <col min="520" max="520" width="11.85546875" style="27" bestFit="1" customWidth="1"/>
    <col min="521" max="521" width="15.42578125" style="27" bestFit="1" customWidth="1"/>
    <col min="522" max="522" width="9.42578125" style="27" bestFit="1" customWidth="1"/>
    <col min="523" max="523" width="15.42578125" style="27" bestFit="1" customWidth="1"/>
    <col min="524" max="524" width="9.42578125" style="27" bestFit="1" customWidth="1"/>
    <col min="525" max="768" width="9.140625" style="27"/>
    <col min="769" max="769" width="15.85546875" style="27" customWidth="1"/>
    <col min="770" max="770" width="57.5703125" style="27" customWidth="1"/>
    <col min="771" max="771" width="20.140625" style="27" customWidth="1"/>
    <col min="772" max="773" width="17.5703125" style="27" bestFit="1" customWidth="1"/>
    <col min="774" max="774" width="16.42578125" style="27" bestFit="1" customWidth="1"/>
    <col min="775" max="775" width="15.5703125" style="27" bestFit="1" customWidth="1"/>
    <col min="776" max="776" width="11.85546875" style="27" bestFit="1" customWidth="1"/>
    <col min="777" max="777" width="15.42578125" style="27" bestFit="1" customWidth="1"/>
    <col min="778" max="778" width="9.42578125" style="27" bestFit="1" customWidth="1"/>
    <col min="779" max="779" width="15.42578125" style="27" bestFit="1" customWidth="1"/>
    <col min="780" max="780" width="9.42578125" style="27" bestFit="1" customWidth="1"/>
    <col min="781" max="1024" width="9.140625" style="27"/>
    <col min="1025" max="1025" width="15.85546875" style="27" customWidth="1"/>
    <col min="1026" max="1026" width="57.5703125" style="27" customWidth="1"/>
    <col min="1027" max="1027" width="20.140625" style="27" customWidth="1"/>
    <col min="1028" max="1029" width="17.5703125" style="27" bestFit="1" customWidth="1"/>
    <col min="1030" max="1030" width="16.42578125" style="27" bestFit="1" customWidth="1"/>
    <col min="1031" max="1031" width="15.5703125" style="27" bestFit="1" customWidth="1"/>
    <col min="1032" max="1032" width="11.85546875" style="27" bestFit="1" customWidth="1"/>
    <col min="1033" max="1033" width="15.42578125" style="27" bestFit="1" customWidth="1"/>
    <col min="1034" max="1034" width="9.42578125" style="27" bestFit="1" customWidth="1"/>
    <col min="1035" max="1035" width="15.42578125" style="27" bestFit="1" customWidth="1"/>
    <col min="1036" max="1036" width="9.42578125" style="27" bestFit="1" customWidth="1"/>
    <col min="1037" max="1280" width="9.140625" style="27"/>
    <col min="1281" max="1281" width="15.85546875" style="27" customWidth="1"/>
    <col min="1282" max="1282" width="57.5703125" style="27" customWidth="1"/>
    <col min="1283" max="1283" width="20.140625" style="27" customWidth="1"/>
    <col min="1284" max="1285" width="17.5703125" style="27" bestFit="1" customWidth="1"/>
    <col min="1286" max="1286" width="16.42578125" style="27" bestFit="1" customWidth="1"/>
    <col min="1287" max="1287" width="15.5703125" style="27" bestFit="1" customWidth="1"/>
    <col min="1288" max="1288" width="11.85546875" style="27" bestFit="1" customWidth="1"/>
    <col min="1289" max="1289" width="15.42578125" style="27" bestFit="1" customWidth="1"/>
    <col min="1290" max="1290" width="9.42578125" style="27" bestFit="1" customWidth="1"/>
    <col min="1291" max="1291" width="15.42578125" style="27" bestFit="1" customWidth="1"/>
    <col min="1292" max="1292" width="9.42578125" style="27" bestFit="1" customWidth="1"/>
    <col min="1293" max="1536" width="9.140625" style="27"/>
    <col min="1537" max="1537" width="15.85546875" style="27" customWidth="1"/>
    <col min="1538" max="1538" width="57.5703125" style="27" customWidth="1"/>
    <col min="1539" max="1539" width="20.140625" style="27" customWidth="1"/>
    <col min="1540" max="1541" width="17.5703125" style="27" bestFit="1" customWidth="1"/>
    <col min="1542" max="1542" width="16.42578125" style="27" bestFit="1" customWidth="1"/>
    <col min="1543" max="1543" width="15.5703125" style="27" bestFit="1" customWidth="1"/>
    <col min="1544" max="1544" width="11.85546875" style="27" bestFit="1" customWidth="1"/>
    <col min="1545" max="1545" width="15.42578125" style="27" bestFit="1" customWidth="1"/>
    <col min="1546" max="1546" width="9.42578125" style="27" bestFit="1" customWidth="1"/>
    <col min="1547" max="1547" width="15.42578125" style="27" bestFit="1" customWidth="1"/>
    <col min="1548" max="1548" width="9.42578125" style="27" bestFit="1" customWidth="1"/>
    <col min="1549" max="1792" width="9.140625" style="27"/>
    <col min="1793" max="1793" width="15.85546875" style="27" customWidth="1"/>
    <col min="1794" max="1794" width="57.5703125" style="27" customWidth="1"/>
    <col min="1795" max="1795" width="20.140625" style="27" customWidth="1"/>
    <col min="1796" max="1797" width="17.5703125" style="27" bestFit="1" customWidth="1"/>
    <col min="1798" max="1798" width="16.42578125" style="27" bestFit="1" customWidth="1"/>
    <col min="1799" max="1799" width="15.5703125" style="27" bestFit="1" customWidth="1"/>
    <col min="1800" max="1800" width="11.85546875" style="27" bestFit="1" customWidth="1"/>
    <col min="1801" max="1801" width="15.42578125" style="27" bestFit="1" customWidth="1"/>
    <col min="1802" max="1802" width="9.42578125" style="27" bestFit="1" customWidth="1"/>
    <col min="1803" max="1803" width="15.42578125" style="27" bestFit="1" customWidth="1"/>
    <col min="1804" max="1804" width="9.42578125" style="27" bestFit="1" customWidth="1"/>
    <col min="1805" max="2048" width="9.140625" style="27"/>
    <col min="2049" max="2049" width="15.85546875" style="27" customWidth="1"/>
    <col min="2050" max="2050" width="57.5703125" style="27" customWidth="1"/>
    <col min="2051" max="2051" width="20.140625" style="27" customWidth="1"/>
    <col min="2052" max="2053" width="17.5703125" style="27" bestFit="1" customWidth="1"/>
    <col min="2054" max="2054" width="16.42578125" style="27" bestFit="1" customWidth="1"/>
    <col min="2055" max="2055" width="15.5703125" style="27" bestFit="1" customWidth="1"/>
    <col min="2056" max="2056" width="11.85546875" style="27" bestFit="1" customWidth="1"/>
    <col min="2057" max="2057" width="15.42578125" style="27" bestFit="1" customWidth="1"/>
    <col min="2058" max="2058" width="9.42578125" style="27" bestFit="1" customWidth="1"/>
    <col min="2059" max="2059" width="15.42578125" style="27" bestFit="1" customWidth="1"/>
    <col min="2060" max="2060" width="9.42578125" style="27" bestFit="1" customWidth="1"/>
    <col min="2061" max="2304" width="9.140625" style="27"/>
    <col min="2305" max="2305" width="15.85546875" style="27" customWidth="1"/>
    <col min="2306" max="2306" width="57.5703125" style="27" customWidth="1"/>
    <col min="2307" max="2307" width="20.140625" style="27" customWidth="1"/>
    <col min="2308" max="2309" width="17.5703125" style="27" bestFit="1" customWidth="1"/>
    <col min="2310" max="2310" width="16.42578125" style="27" bestFit="1" customWidth="1"/>
    <col min="2311" max="2311" width="15.5703125" style="27" bestFit="1" customWidth="1"/>
    <col min="2312" max="2312" width="11.85546875" style="27" bestFit="1" customWidth="1"/>
    <col min="2313" max="2313" width="15.42578125" style="27" bestFit="1" customWidth="1"/>
    <col min="2314" max="2314" width="9.42578125" style="27" bestFit="1" customWidth="1"/>
    <col min="2315" max="2315" width="15.42578125" style="27" bestFit="1" customWidth="1"/>
    <col min="2316" max="2316" width="9.42578125" style="27" bestFit="1" customWidth="1"/>
    <col min="2317" max="2560" width="9.140625" style="27"/>
    <col min="2561" max="2561" width="15.85546875" style="27" customWidth="1"/>
    <col min="2562" max="2562" width="57.5703125" style="27" customWidth="1"/>
    <col min="2563" max="2563" width="20.140625" style="27" customWidth="1"/>
    <col min="2564" max="2565" width="17.5703125" style="27" bestFit="1" customWidth="1"/>
    <col min="2566" max="2566" width="16.42578125" style="27" bestFit="1" customWidth="1"/>
    <col min="2567" max="2567" width="15.5703125" style="27" bestFit="1" customWidth="1"/>
    <col min="2568" max="2568" width="11.85546875" style="27" bestFit="1" customWidth="1"/>
    <col min="2569" max="2569" width="15.42578125" style="27" bestFit="1" customWidth="1"/>
    <col min="2570" max="2570" width="9.42578125" style="27" bestFit="1" customWidth="1"/>
    <col min="2571" max="2571" width="15.42578125" style="27" bestFit="1" customWidth="1"/>
    <col min="2572" max="2572" width="9.42578125" style="27" bestFit="1" customWidth="1"/>
    <col min="2573" max="2816" width="9.140625" style="27"/>
    <col min="2817" max="2817" width="15.85546875" style="27" customWidth="1"/>
    <col min="2818" max="2818" width="57.5703125" style="27" customWidth="1"/>
    <col min="2819" max="2819" width="20.140625" style="27" customWidth="1"/>
    <col min="2820" max="2821" width="17.5703125" style="27" bestFit="1" customWidth="1"/>
    <col min="2822" max="2822" width="16.42578125" style="27" bestFit="1" customWidth="1"/>
    <col min="2823" max="2823" width="15.5703125" style="27" bestFit="1" customWidth="1"/>
    <col min="2824" max="2824" width="11.85546875" style="27" bestFit="1" customWidth="1"/>
    <col min="2825" max="2825" width="15.42578125" style="27" bestFit="1" customWidth="1"/>
    <col min="2826" max="2826" width="9.42578125" style="27" bestFit="1" customWidth="1"/>
    <col min="2827" max="2827" width="15.42578125" style="27" bestFit="1" customWidth="1"/>
    <col min="2828" max="2828" width="9.42578125" style="27" bestFit="1" customWidth="1"/>
    <col min="2829" max="3072" width="9.140625" style="27"/>
    <col min="3073" max="3073" width="15.85546875" style="27" customWidth="1"/>
    <col min="3074" max="3074" width="57.5703125" style="27" customWidth="1"/>
    <col min="3075" max="3075" width="20.140625" style="27" customWidth="1"/>
    <col min="3076" max="3077" width="17.5703125" style="27" bestFit="1" customWidth="1"/>
    <col min="3078" max="3078" width="16.42578125" style="27" bestFit="1" customWidth="1"/>
    <col min="3079" max="3079" width="15.5703125" style="27" bestFit="1" customWidth="1"/>
    <col min="3080" max="3080" width="11.85546875" style="27" bestFit="1" customWidth="1"/>
    <col min="3081" max="3081" width="15.42578125" style="27" bestFit="1" customWidth="1"/>
    <col min="3082" max="3082" width="9.42578125" style="27" bestFit="1" customWidth="1"/>
    <col min="3083" max="3083" width="15.42578125" style="27" bestFit="1" customWidth="1"/>
    <col min="3084" max="3084" width="9.42578125" style="27" bestFit="1" customWidth="1"/>
    <col min="3085" max="3328" width="9.140625" style="27"/>
    <col min="3329" max="3329" width="15.85546875" style="27" customWidth="1"/>
    <col min="3330" max="3330" width="57.5703125" style="27" customWidth="1"/>
    <col min="3331" max="3331" width="20.140625" style="27" customWidth="1"/>
    <col min="3332" max="3333" width="17.5703125" style="27" bestFit="1" customWidth="1"/>
    <col min="3334" max="3334" width="16.42578125" style="27" bestFit="1" customWidth="1"/>
    <col min="3335" max="3335" width="15.5703125" style="27" bestFit="1" customWidth="1"/>
    <col min="3336" max="3336" width="11.85546875" style="27" bestFit="1" customWidth="1"/>
    <col min="3337" max="3337" width="15.42578125" style="27" bestFit="1" customWidth="1"/>
    <col min="3338" max="3338" width="9.42578125" style="27" bestFit="1" customWidth="1"/>
    <col min="3339" max="3339" width="15.42578125" style="27" bestFit="1" customWidth="1"/>
    <col min="3340" max="3340" width="9.42578125" style="27" bestFit="1" customWidth="1"/>
    <col min="3341" max="3584" width="9.140625" style="27"/>
    <col min="3585" max="3585" width="15.85546875" style="27" customWidth="1"/>
    <col min="3586" max="3586" width="57.5703125" style="27" customWidth="1"/>
    <col min="3587" max="3587" width="20.140625" style="27" customWidth="1"/>
    <col min="3588" max="3589" width="17.5703125" style="27" bestFit="1" customWidth="1"/>
    <col min="3590" max="3590" width="16.42578125" style="27" bestFit="1" customWidth="1"/>
    <col min="3591" max="3591" width="15.5703125" style="27" bestFit="1" customWidth="1"/>
    <col min="3592" max="3592" width="11.85546875" style="27" bestFit="1" customWidth="1"/>
    <col min="3593" max="3593" width="15.42578125" style="27" bestFit="1" customWidth="1"/>
    <col min="3594" max="3594" width="9.42578125" style="27" bestFit="1" customWidth="1"/>
    <col min="3595" max="3595" width="15.42578125" style="27" bestFit="1" customWidth="1"/>
    <col min="3596" max="3596" width="9.42578125" style="27" bestFit="1" customWidth="1"/>
    <col min="3597" max="3840" width="9.140625" style="27"/>
    <col min="3841" max="3841" width="15.85546875" style="27" customWidth="1"/>
    <col min="3842" max="3842" width="57.5703125" style="27" customWidth="1"/>
    <col min="3843" max="3843" width="20.140625" style="27" customWidth="1"/>
    <col min="3844" max="3845" width="17.5703125" style="27" bestFit="1" customWidth="1"/>
    <col min="3846" max="3846" width="16.42578125" style="27" bestFit="1" customWidth="1"/>
    <col min="3847" max="3847" width="15.5703125" style="27" bestFit="1" customWidth="1"/>
    <col min="3848" max="3848" width="11.85546875" style="27" bestFit="1" customWidth="1"/>
    <col min="3849" max="3849" width="15.42578125" style="27" bestFit="1" customWidth="1"/>
    <col min="3850" max="3850" width="9.42578125" style="27" bestFit="1" customWidth="1"/>
    <col min="3851" max="3851" width="15.42578125" style="27" bestFit="1" customWidth="1"/>
    <col min="3852" max="3852" width="9.42578125" style="27" bestFit="1" customWidth="1"/>
    <col min="3853" max="4096" width="9.140625" style="27"/>
    <col min="4097" max="4097" width="15.85546875" style="27" customWidth="1"/>
    <col min="4098" max="4098" width="57.5703125" style="27" customWidth="1"/>
    <col min="4099" max="4099" width="20.140625" style="27" customWidth="1"/>
    <col min="4100" max="4101" width="17.5703125" style="27" bestFit="1" customWidth="1"/>
    <col min="4102" max="4102" width="16.42578125" style="27" bestFit="1" customWidth="1"/>
    <col min="4103" max="4103" width="15.5703125" style="27" bestFit="1" customWidth="1"/>
    <col min="4104" max="4104" width="11.85546875" style="27" bestFit="1" customWidth="1"/>
    <col min="4105" max="4105" width="15.42578125" style="27" bestFit="1" customWidth="1"/>
    <col min="4106" max="4106" width="9.42578125" style="27" bestFit="1" customWidth="1"/>
    <col min="4107" max="4107" width="15.42578125" style="27" bestFit="1" customWidth="1"/>
    <col min="4108" max="4108" width="9.42578125" style="27" bestFit="1" customWidth="1"/>
    <col min="4109" max="4352" width="9.140625" style="27"/>
    <col min="4353" max="4353" width="15.85546875" style="27" customWidth="1"/>
    <col min="4354" max="4354" width="57.5703125" style="27" customWidth="1"/>
    <col min="4355" max="4355" width="20.140625" style="27" customWidth="1"/>
    <col min="4356" max="4357" width="17.5703125" style="27" bestFit="1" customWidth="1"/>
    <col min="4358" max="4358" width="16.42578125" style="27" bestFit="1" customWidth="1"/>
    <col min="4359" max="4359" width="15.5703125" style="27" bestFit="1" customWidth="1"/>
    <col min="4360" max="4360" width="11.85546875" style="27" bestFit="1" customWidth="1"/>
    <col min="4361" max="4361" width="15.42578125" style="27" bestFit="1" customWidth="1"/>
    <col min="4362" max="4362" width="9.42578125" style="27" bestFit="1" customWidth="1"/>
    <col min="4363" max="4363" width="15.42578125" style="27" bestFit="1" customWidth="1"/>
    <col min="4364" max="4364" width="9.42578125" style="27" bestFit="1" customWidth="1"/>
    <col min="4365" max="4608" width="9.140625" style="27"/>
    <col min="4609" max="4609" width="15.85546875" style="27" customWidth="1"/>
    <col min="4610" max="4610" width="57.5703125" style="27" customWidth="1"/>
    <col min="4611" max="4611" width="20.140625" style="27" customWidth="1"/>
    <col min="4612" max="4613" width="17.5703125" style="27" bestFit="1" customWidth="1"/>
    <col min="4614" max="4614" width="16.42578125" style="27" bestFit="1" customWidth="1"/>
    <col min="4615" max="4615" width="15.5703125" style="27" bestFit="1" customWidth="1"/>
    <col min="4616" max="4616" width="11.85546875" style="27" bestFit="1" customWidth="1"/>
    <col min="4617" max="4617" width="15.42578125" style="27" bestFit="1" customWidth="1"/>
    <col min="4618" max="4618" width="9.42578125" style="27" bestFit="1" customWidth="1"/>
    <col min="4619" max="4619" width="15.42578125" style="27" bestFit="1" customWidth="1"/>
    <col min="4620" max="4620" width="9.42578125" style="27" bestFit="1" customWidth="1"/>
    <col min="4621" max="4864" width="9.140625" style="27"/>
    <col min="4865" max="4865" width="15.85546875" style="27" customWidth="1"/>
    <col min="4866" max="4866" width="57.5703125" style="27" customWidth="1"/>
    <col min="4867" max="4867" width="20.140625" style="27" customWidth="1"/>
    <col min="4868" max="4869" width="17.5703125" style="27" bestFit="1" customWidth="1"/>
    <col min="4870" max="4870" width="16.42578125" style="27" bestFit="1" customWidth="1"/>
    <col min="4871" max="4871" width="15.5703125" style="27" bestFit="1" customWidth="1"/>
    <col min="4872" max="4872" width="11.85546875" style="27" bestFit="1" customWidth="1"/>
    <col min="4873" max="4873" width="15.42578125" style="27" bestFit="1" customWidth="1"/>
    <col min="4874" max="4874" width="9.42578125" style="27" bestFit="1" customWidth="1"/>
    <col min="4875" max="4875" width="15.42578125" style="27" bestFit="1" customWidth="1"/>
    <col min="4876" max="4876" width="9.42578125" style="27" bestFit="1" customWidth="1"/>
    <col min="4877" max="5120" width="9.140625" style="27"/>
    <col min="5121" max="5121" width="15.85546875" style="27" customWidth="1"/>
    <col min="5122" max="5122" width="57.5703125" style="27" customWidth="1"/>
    <col min="5123" max="5123" width="20.140625" style="27" customWidth="1"/>
    <col min="5124" max="5125" width="17.5703125" style="27" bestFit="1" customWidth="1"/>
    <col min="5126" max="5126" width="16.42578125" style="27" bestFit="1" customWidth="1"/>
    <col min="5127" max="5127" width="15.5703125" style="27" bestFit="1" customWidth="1"/>
    <col min="5128" max="5128" width="11.85546875" style="27" bestFit="1" customWidth="1"/>
    <col min="5129" max="5129" width="15.42578125" style="27" bestFit="1" customWidth="1"/>
    <col min="5130" max="5130" width="9.42578125" style="27" bestFit="1" customWidth="1"/>
    <col min="5131" max="5131" width="15.42578125" style="27" bestFit="1" customWidth="1"/>
    <col min="5132" max="5132" width="9.42578125" style="27" bestFit="1" customWidth="1"/>
    <col min="5133" max="5376" width="9.140625" style="27"/>
    <col min="5377" max="5377" width="15.85546875" style="27" customWidth="1"/>
    <col min="5378" max="5378" width="57.5703125" style="27" customWidth="1"/>
    <col min="5379" max="5379" width="20.140625" style="27" customWidth="1"/>
    <col min="5380" max="5381" width="17.5703125" style="27" bestFit="1" customWidth="1"/>
    <col min="5382" max="5382" width="16.42578125" style="27" bestFit="1" customWidth="1"/>
    <col min="5383" max="5383" width="15.5703125" style="27" bestFit="1" customWidth="1"/>
    <col min="5384" max="5384" width="11.85546875" style="27" bestFit="1" customWidth="1"/>
    <col min="5385" max="5385" width="15.42578125" style="27" bestFit="1" customWidth="1"/>
    <col min="5386" max="5386" width="9.42578125" style="27" bestFit="1" customWidth="1"/>
    <col min="5387" max="5387" width="15.42578125" style="27" bestFit="1" customWidth="1"/>
    <col min="5388" max="5388" width="9.42578125" style="27" bestFit="1" customWidth="1"/>
    <col min="5389" max="5632" width="9.140625" style="27"/>
    <col min="5633" max="5633" width="15.85546875" style="27" customWidth="1"/>
    <col min="5634" max="5634" width="57.5703125" style="27" customWidth="1"/>
    <col min="5635" max="5635" width="20.140625" style="27" customWidth="1"/>
    <col min="5636" max="5637" width="17.5703125" style="27" bestFit="1" customWidth="1"/>
    <col min="5638" max="5638" width="16.42578125" style="27" bestFit="1" customWidth="1"/>
    <col min="5639" max="5639" width="15.5703125" style="27" bestFit="1" customWidth="1"/>
    <col min="5640" max="5640" width="11.85546875" style="27" bestFit="1" customWidth="1"/>
    <col min="5641" max="5641" width="15.42578125" style="27" bestFit="1" customWidth="1"/>
    <col min="5642" max="5642" width="9.42578125" style="27" bestFit="1" customWidth="1"/>
    <col min="5643" max="5643" width="15.42578125" style="27" bestFit="1" customWidth="1"/>
    <col min="5644" max="5644" width="9.42578125" style="27" bestFit="1" customWidth="1"/>
    <col min="5645" max="5888" width="9.140625" style="27"/>
    <col min="5889" max="5889" width="15.85546875" style="27" customWidth="1"/>
    <col min="5890" max="5890" width="57.5703125" style="27" customWidth="1"/>
    <col min="5891" max="5891" width="20.140625" style="27" customWidth="1"/>
    <col min="5892" max="5893" width="17.5703125" style="27" bestFit="1" customWidth="1"/>
    <col min="5894" max="5894" width="16.42578125" style="27" bestFit="1" customWidth="1"/>
    <col min="5895" max="5895" width="15.5703125" style="27" bestFit="1" customWidth="1"/>
    <col min="5896" max="5896" width="11.85546875" style="27" bestFit="1" customWidth="1"/>
    <col min="5897" max="5897" width="15.42578125" style="27" bestFit="1" customWidth="1"/>
    <col min="5898" max="5898" width="9.42578125" style="27" bestFit="1" customWidth="1"/>
    <col min="5899" max="5899" width="15.42578125" style="27" bestFit="1" customWidth="1"/>
    <col min="5900" max="5900" width="9.42578125" style="27" bestFit="1" customWidth="1"/>
    <col min="5901" max="6144" width="9.140625" style="27"/>
    <col min="6145" max="6145" width="15.85546875" style="27" customWidth="1"/>
    <col min="6146" max="6146" width="57.5703125" style="27" customWidth="1"/>
    <col min="6147" max="6147" width="20.140625" style="27" customWidth="1"/>
    <col min="6148" max="6149" width="17.5703125" style="27" bestFit="1" customWidth="1"/>
    <col min="6150" max="6150" width="16.42578125" style="27" bestFit="1" customWidth="1"/>
    <col min="6151" max="6151" width="15.5703125" style="27" bestFit="1" customWidth="1"/>
    <col min="6152" max="6152" width="11.85546875" style="27" bestFit="1" customWidth="1"/>
    <col min="6153" max="6153" width="15.42578125" style="27" bestFit="1" customWidth="1"/>
    <col min="6154" max="6154" width="9.42578125" style="27" bestFit="1" customWidth="1"/>
    <col min="6155" max="6155" width="15.42578125" style="27" bestFit="1" customWidth="1"/>
    <col min="6156" max="6156" width="9.42578125" style="27" bestFit="1" customWidth="1"/>
    <col min="6157" max="6400" width="9.140625" style="27"/>
    <col min="6401" max="6401" width="15.85546875" style="27" customWidth="1"/>
    <col min="6402" max="6402" width="57.5703125" style="27" customWidth="1"/>
    <col min="6403" max="6403" width="20.140625" style="27" customWidth="1"/>
    <col min="6404" max="6405" width="17.5703125" style="27" bestFit="1" customWidth="1"/>
    <col min="6406" max="6406" width="16.42578125" style="27" bestFit="1" customWidth="1"/>
    <col min="6407" max="6407" width="15.5703125" style="27" bestFit="1" customWidth="1"/>
    <col min="6408" max="6408" width="11.85546875" style="27" bestFit="1" customWidth="1"/>
    <col min="6409" max="6409" width="15.42578125" style="27" bestFit="1" customWidth="1"/>
    <col min="6410" max="6410" width="9.42578125" style="27" bestFit="1" customWidth="1"/>
    <col min="6411" max="6411" width="15.42578125" style="27" bestFit="1" customWidth="1"/>
    <col min="6412" max="6412" width="9.42578125" style="27" bestFit="1" customWidth="1"/>
    <col min="6413" max="6656" width="9.140625" style="27"/>
    <col min="6657" max="6657" width="15.85546875" style="27" customWidth="1"/>
    <col min="6658" max="6658" width="57.5703125" style="27" customWidth="1"/>
    <col min="6659" max="6659" width="20.140625" style="27" customWidth="1"/>
    <col min="6660" max="6661" width="17.5703125" style="27" bestFit="1" customWidth="1"/>
    <col min="6662" max="6662" width="16.42578125" style="27" bestFit="1" customWidth="1"/>
    <col min="6663" max="6663" width="15.5703125" style="27" bestFit="1" customWidth="1"/>
    <col min="6664" max="6664" width="11.85546875" style="27" bestFit="1" customWidth="1"/>
    <col min="6665" max="6665" width="15.42578125" style="27" bestFit="1" customWidth="1"/>
    <col min="6666" max="6666" width="9.42578125" style="27" bestFit="1" customWidth="1"/>
    <col min="6667" max="6667" width="15.42578125" style="27" bestFit="1" customWidth="1"/>
    <col min="6668" max="6668" width="9.42578125" style="27" bestFit="1" customWidth="1"/>
    <col min="6669" max="6912" width="9.140625" style="27"/>
    <col min="6913" max="6913" width="15.85546875" style="27" customWidth="1"/>
    <col min="6914" max="6914" width="57.5703125" style="27" customWidth="1"/>
    <col min="6915" max="6915" width="20.140625" style="27" customWidth="1"/>
    <col min="6916" max="6917" width="17.5703125" style="27" bestFit="1" customWidth="1"/>
    <col min="6918" max="6918" width="16.42578125" style="27" bestFit="1" customWidth="1"/>
    <col min="6919" max="6919" width="15.5703125" style="27" bestFit="1" customWidth="1"/>
    <col min="6920" max="6920" width="11.85546875" style="27" bestFit="1" customWidth="1"/>
    <col min="6921" max="6921" width="15.42578125" style="27" bestFit="1" customWidth="1"/>
    <col min="6922" max="6922" width="9.42578125" style="27" bestFit="1" customWidth="1"/>
    <col min="6923" max="6923" width="15.42578125" style="27" bestFit="1" customWidth="1"/>
    <col min="6924" max="6924" width="9.42578125" style="27" bestFit="1" customWidth="1"/>
    <col min="6925" max="7168" width="9.140625" style="27"/>
    <col min="7169" max="7169" width="15.85546875" style="27" customWidth="1"/>
    <col min="7170" max="7170" width="57.5703125" style="27" customWidth="1"/>
    <col min="7171" max="7171" width="20.140625" style="27" customWidth="1"/>
    <col min="7172" max="7173" width="17.5703125" style="27" bestFit="1" customWidth="1"/>
    <col min="7174" max="7174" width="16.42578125" style="27" bestFit="1" customWidth="1"/>
    <col min="7175" max="7175" width="15.5703125" style="27" bestFit="1" customWidth="1"/>
    <col min="7176" max="7176" width="11.85546875" style="27" bestFit="1" customWidth="1"/>
    <col min="7177" max="7177" width="15.42578125" style="27" bestFit="1" customWidth="1"/>
    <col min="7178" max="7178" width="9.42578125" style="27" bestFit="1" customWidth="1"/>
    <col min="7179" max="7179" width="15.42578125" style="27" bestFit="1" customWidth="1"/>
    <col min="7180" max="7180" width="9.42578125" style="27" bestFit="1" customWidth="1"/>
    <col min="7181" max="7424" width="9.140625" style="27"/>
    <col min="7425" max="7425" width="15.85546875" style="27" customWidth="1"/>
    <col min="7426" max="7426" width="57.5703125" style="27" customWidth="1"/>
    <col min="7427" max="7427" width="20.140625" style="27" customWidth="1"/>
    <col min="7428" max="7429" width="17.5703125" style="27" bestFit="1" customWidth="1"/>
    <col min="7430" max="7430" width="16.42578125" style="27" bestFit="1" customWidth="1"/>
    <col min="7431" max="7431" width="15.5703125" style="27" bestFit="1" customWidth="1"/>
    <col min="7432" max="7432" width="11.85546875" style="27" bestFit="1" customWidth="1"/>
    <col min="7433" max="7433" width="15.42578125" style="27" bestFit="1" customWidth="1"/>
    <col min="7434" max="7434" width="9.42578125" style="27" bestFit="1" customWidth="1"/>
    <col min="7435" max="7435" width="15.42578125" style="27" bestFit="1" customWidth="1"/>
    <col min="7436" max="7436" width="9.42578125" style="27" bestFit="1" customWidth="1"/>
    <col min="7437" max="7680" width="9.140625" style="27"/>
    <col min="7681" max="7681" width="15.85546875" style="27" customWidth="1"/>
    <col min="7682" max="7682" width="57.5703125" style="27" customWidth="1"/>
    <col min="7683" max="7683" width="20.140625" style="27" customWidth="1"/>
    <col min="7684" max="7685" width="17.5703125" style="27" bestFit="1" customWidth="1"/>
    <col min="7686" max="7686" width="16.42578125" style="27" bestFit="1" customWidth="1"/>
    <col min="7687" max="7687" width="15.5703125" style="27" bestFit="1" customWidth="1"/>
    <col min="7688" max="7688" width="11.85546875" style="27" bestFit="1" customWidth="1"/>
    <col min="7689" max="7689" width="15.42578125" style="27" bestFit="1" customWidth="1"/>
    <col min="7690" max="7690" width="9.42578125" style="27" bestFit="1" customWidth="1"/>
    <col min="7691" max="7691" width="15.42578125" style="27" bestFit="1" customWidth="1"/>
    <col min="7692" max="7692" width="9.42578125" style="27" bestFit="1" customWidth="1"/>
    <col min="7693" max="7936" width="9.140625" style="27"/>
    <col min="7937" max="7937" width="15.85546875" style="27" customWidth="1"/>
    <col min="7938" max="7938" width="57.5703125" style="27" customWidth="1"/>
    <col min="7939" max="7939" width="20.140625" style="27" customWidth="1"/>
    <col min="7940" max="7941" width="17.5703125" style="27" bestFit="1" customWidth="1"/>
    <col min="7942" max="7942" width="16.42578125" style="27" bestFit="1" customWidth="1"/>
    <col min="7943" max="7943" width="15.5703125" style="27" bestFit="1" customWidth="1"/>
    <col min="7944" max="7944" width="11.85546875" style="27" bestFit="1" customWidth="1"/>
    <col min="7945" max="7945" width="15.42578125" style="27" bestFit="1" customWidth="1"/>
    <col min="7946" max="7946" width="9.42578125" style="27" bestFit="1" customWidth="1"/>
    <col min="7947" max="7947" width="15.42578125" style="27" bestFit="1" customWidth="1"/>
    <col min="7948" max="7948" width="9.42578125" style="27" bestFit="1" customWidth="1"/>
    <col min="7949" max="8192" width="9.140625" style="27"/>
    <col min="8193" max="8193" width="15.85546875" style="27" customWidth="1"/>
    <col min="8194" max="8194" width="57.5703125" style="27" customWidth="1"/>
    <col min="8195" max="8195" width="20.140625" style="27" customWidth="1"/>
    <col min="8196" max="8197" width="17.5703125" style="27" bestFit="1" customWidth="1"/>
    <col min="8198" max="8198" width="16.42578125" style="27" bestFit="1" customWidth="1"/>
    <col min="8199" max="8199" width="15.5703125" style="27" bestFit="1" customWidth="1"/>
    <col min="8200" max="8200" width="11.85546875" style="27" bestFit="1" customWidth="1"/>
    <col min="8201" max="8201" width="15.42578125" style="27" bestFit="1" customWidth="1"/>
    <col min="8202" max="8202" width="9.42578125" style="27" bestFit="1" customWidth="1"/>
    <col min="8203" max="8203" width="15.42578125" style="27" bestFit="1" customWidth="1"/>
    <col min="8204" max="8204" width="9.42578125" style="27" bestFit="1" customWidth="1"/>
    <col min="8205" max="8448" width="9.140625" style="27"/>
    <col min="8449" max="8449" width="15.85546875" style="27" customWidth="1"/>
    <col min="8450" max="8450" width="57.5703125" style="27" customWidth="1"/>
    <col min="8451" max="8451" width="20.140625" style="27" customWidth="1"/>
    <col min="8452" max="8453" width="17.5703125" style="27" bestFit="1" customWidth="1"/>
    <col min="8454" max="8454" width="16.42578125" style="27" bestFit="1" customWidth="1"/>
    <col min="8455" max="8455" width="15.5703125" style="27" bestFit="1" customWidth="1"/>
    <col min="8456" max="8456" width="11.85546875" style="27" bestFit="1" customWidth="1"/>
    <col min="8457" max="8457" width="15.42578125" style="27" bestFit="1" customWidth="1"/>
    <col min="8458" max="8458" width="9.42578125" style="27" bestFit="1" customWidth="1"/>
    <col min="8459" max="8459" width="15.42578125" style="27" bestFit="1" customWidth="1"/>
    <col min="8460" max="8460" width="9.42578125" style="27" bestFit="1" customWidth="1"/>
    <col min="8461" max="8704" width="9.140625" style="27"/>
    <col min="8705" max="8705" width="15.85546875" style="27" customWidth="1"/>
    <col min="8706" max="8706" width="57.5703125" style="27" customWidth="1"/>
    <col min="8707" max="8707" width="20.140625" style="27" customWidth="1"/>
    <col min="8708" max="8709" width="17.5703125" style="27" bestFit="1" customWidth="1"/>
    <col min="8710" max="8710" width="16.42578125" style="27" bestFit="1" customWidth="1"/>
    <col min="8711" max="8711" width="15.5703125" style="27" bestFit="1" customWidth="1"/>
    <col min="8712" max="8712" width="11.85546875" style="27" bestFit="1" customWidth="1"/>
    <col min="8713" max="8713" width="15.42578125" style="27" bestFit="1" customWidth="1"/>
    <col min="8714" max="8714" width="9.42578125" style="27" bestFit="1" customWidth="1"/>
    <col min="8715" max="8715" width="15.42578125" style="27" bestFit="1" customWidth="1"/>
    <col min="8716" max="8716" width="9.42578125" style="27" bestFit="1" customWidth="1"/>
    <col min="8717" max="8960" width="9.140625" style="27"/>
    <col min="8961" max="8961" width="15.85546875" style="27" customWidth="1"/>
    <col min="8962" max="8962" width="57.5703125" style="27" customWidth="1"/>
    <col min="8963" max="8963" width="20.140625" style="27" customWidth="1"/>
    <col min="8964" max="8965" width="17.5703125" style="27" bestFit="1" customWidth="1"/>
    <col min="8966" max="8966" width="16.42578125" style="27" bestFit="1" customWidth="1"/>
    <col min="8967" max="8967" width="15.5703125" style="27" bestFit="1" customWidth="1"/>
    <col min="8968" max="8968" width="11.85546875" style="27" bestFit="1" customWidth="1"/>
    <col min="8969" max="8969" width="15.42578125" style="27" bestFit="1" customWidth="1"/>
    <col min="8970" max="8970" width="9.42578125" style="27" bestFit="1" customWidth="1"/>
    <col min="8971" max="8971" width="15.42578125" style="27" bestFit="1" customWidth="1"/>
    <col min="8972" max="8972" width="9.42578125" style="27" bestFit="1" customWidth="1"/>
    <col min="8973" max="9216" width="9.140625" style="27"/>
    <col min="9217" max="9217" width="15.85546875" style="27" customWidth="1"/>
    <col min="9218" max="9218" width="57.5703125" style="27" customWidth="1"/>
    <col min="9219" max="9219" width="20.140625" style="27" customWidth="1"/>
    <col min="9220" max="9221" width="17.5703125" style="27" bestFit="1" customWidth="1"/>
    <col min="9222" max="9222" width="16.42578125" style="27" bestFit="1" customWidth="1"/>
    <col min="9223" max="9223" width="15.5703125" style="27" bestFit="1" customWidth="1"/>
    <col min="9224" max="9224" width="11.85546875" style="27" bestFit="1" customWidth="1"/>
    <col min="9225" max="9225" width="15.42578125" style="27" bestFit="1" customWidth="1"/>
    <col min="9226" max="9226" width="9.42578125" style="27" bestFit="1" customWidth="1"/>
    <col min="9227" max="9227" width="15.42578125" style="27" bestFit="1" customWidth="1"/>
    <col min="9228" max="9228" width="9.42578125" style="27" bestFit="1" customWidth="1"/>
    <col min="9229" max="9472" width="9.140625" style="27"/>
    <col min="9473" max="9473" width="15.85546875" style="27" customWidth="1"/>
    <col min="9474" max="9474" width="57.5703125" style="27" customWidth="1"/>
    <col min="9475" max="9475" width="20.140625" style="27" customWidth="1"/>
    <col min="9476" max="9477" width="17.5703125" style="27" bestFit="1" customWidth="1"/>
    <col min="9478" max="9478" width="16.42578125" style="27" bestFit="1" customWidth="1"/>
    <col min="9479" max="9479" width="15.5703125" style="27" bestFit="1" customWidth="1"/>
    <col min="9480" max="9480" width="11.85546875" style="27" bestFit="1" customWidth="1"/>
    <col min="9481" max="9481" width="15.42578125" style="27" bestFit="1" customWidth="1"/>
    <col min="9482" max="9482" width="9.42578125" style="27" bestFit="1" customWidth="1"/>
    <col min="9483" max="9483" width="15.42578125" style="27" bestFit="1" customWidth="1"/>
    <col min="9484" max="9484" width="9.42578125" style="27" bestFit="1" customWidth="1"/>
    <col min="9485" max="9728" width="9.140625" style="27"/>
    <col min="9729" max="9729" width="15.85546875" style="27" customWidth="1"/>
    <col min="9730" max="9730" width="57.5703125" style="27" customWidth="1"/>
    <col min="9731" max="9731" width="20.140625" style="27" customWidth="1"/>
    <col min="9732" max="9733" width="17.5703125" style="27" bestFit="1" customWidth="1"/>
    <col min="9734" max="9734" width="16.42578125" style="27" bestFit="1" customWidth="1"/>
    <col min="9735" max="9735" width="15.5703125" style="27" bestFit="1" customWidth="1"/>
    <col min="9736" max="9736" width="11.85546875" style="27" bestFit="1" customWidth="1"/>
    <col min="9737" max="9737" width="15.42578125" style="27" bestFit="1" customWidth="1"/>
    <col min="9738" max="9738" width="9.42578125" style="27" bestFit="1" customWidth="1"/>
    <col min="9739" max="9739" width="15.42578125" style="27" bestFit="1" customWidth="1"/>
    <col min="9740" max="9740" width="9.42578125" style="27" bestFit="1" customWidth="1"/>
    <col min="9741" max="9984" width="9.140625" style="27"/>
    <col min="9985" max="9985" width="15.85546875" style="27" customWidth="1"/>
    <col min="9986" max="9986" width="57.5703125" style="27" customWidth="1"/>
    <col min="9987" max="9987" width="20.140625" style="27" customWidth="1"/>
    <col min="9988" max="9989" width="17.5703125" style="27" bestFit="1" customWidth="1"/>
    <col min="9990" max="9990" width="16.42578125" style="27" bestFit="1" customWidth="1"/>
    <col min="9991" max="9991" width="15.5703125" style="27" bestFit="1" customWidth="1"/>
    <col min="9992" max="9992" width="11.85546875" style="27" bestFit="1" customWidth="1"/>
    <col min="9993" max="9993" width="15.42578125" style="27" bestFit="1" customWidth="1"/>
    <col min="9994" max="9994" width="9.42578125" style="27" bestFit="1" customWidth="1"/>
    <col min="9995" max="9995" width="15.42578125" style="27" bestFit="1" customWidth="1"/>
    <col min="9996" max="9996" width="9.42578125" style="27" bestFit="1" customWidth="1"/>
    <col min="9997" max="10240" width="9.140625" style="27"/>
    <col min="10241" max="10241" width="15.85546875" style="27" customWidth="1"/>
    <col min="10242" max="10242" width="57.5703125" style="27" customWidth="1"/>
    <col min="10243" max="10243" width="20.140625" style="27" customWidth="1"/>
    <col min="10244" max="10245" width="17.5703125" style="27" bestFit="1" customWidth="1"/>
    <col min="10246" max="10246" width="16.42578125" style="27" bestFit="1" customWidth="1"/>
    <col min="10247" max="10247" width="15.5703125" style="27" bestFit="1" customWidth="1"/>
    <col min="10248" max="10248" width="11.85546875" style="27" bestFit="1" customWidth="1"/>
    <col min="10249" max="10249" width="15.42578125" style="27" bestFit="1" customWidth="1"/>
    <col min="10250" max="10250" width="9.42578125" style="27" bestFit="1" customWidth="1"/>
    <col min="10251" max="10251" width="15.42578125" style="27" bestFit="1" customWidth="1"/>
    <col min="10252" max="10252" width="9.42578125" style="27" bestFit="1" customWidth="1"/>
    <col min="10253" max="10496" width="9.140625" style="27"/>
    <col min="10497" max="10497" width="15.85546875" style="27" customWidth="1"/>
    <col min="10498" max="10498" width="57.5703125" style="27" customWidth="1"/>
    <col min="10499" max="10499" width="20.140625" style="27" customWidth="1"/>
    <col min="10500" max="10501" width="17.5703125" style="27" bestFit="1" customWidth="1"/>
    <col min="10502" max="10502" width="16.42578125" style="27" bestFit="1" customWidth="1"/>
    <col min="10503" max="10503" width="15.5703125" style="27" bestFit="1" customWidth="1"/>
    <col min="10504" max="10504" width="11.85546875" style="27" bestFit="1" customWidth="1"/>
    <col min="10505" max="10505" width="15.42578125" style="27" bestFit="1" customWidth="1"/>
    <col min="10506" max="10506" width="9.42578125" style="27" bestFit="1" customWidth="1"/>
    <col min="10507" max="10507" width="15.42578125" style="27" bestFit="1" customWidth="1"/>
    <col min="10508" max="10508" width="9.42578125" style="27" bestFit="1" customWidth="1"/>
    <col min="10509" max="10752" width="9.140625" style="27"/>
    <col min="10753" max="10753" width="15.85546875" style="27" customWidth="1"/>
    <col min="10754" max="10754" width="57.5703125" style="27" customWidth="1"/>
    <col min="10755" max="10755" width="20.140625" style="27" customWidth="1"/>
    <col min="10756" max="10757" width="17.5703125" style="27" bestFit="1" customWidth="1"/>
    <col min="10758" max="10758" width="16.42578125" style="27" bestFit="1" customWidth="1"/>
    <col min="10759" max="10759" width="15.5703125" style="27" bestFit="1" customWidth="1"/>
    <col min="10760" max="10760" width="11.85546875" style="27" bestFit="1" customWidth="1"/>
    <col min="10761" max="10761" width="15.42578125" style="27" bestFit="1" customWidth="1"/>
    <col min="10762" max="10762" width="9.42578125" style="27" bestFit="1" customWidth="1"/>
    <col min="10763" max="10763" width="15.42578125" style="27" bestFit="1" customWidth="1"/>
    <col min="10764" max="10764" width="9.42578125" style="27" bestFit="1" customWidth="1"/>
    <col min="10765" max="11008" width="9.140625" style="27"/>
    <col min="11009" max="11009" width="15.85546875" style="27" customWidth="1"/>
    <col min="11010" max="11010" width="57.5703125" style="27" customWidth="1"/>
    <col min="11011" max="11011" width="20.140625" style="27" customWidth="1"/>
    <col min="11012" max="11013" width="17.5703125" style="27" bestFit="1" customWidth="1"/>
    <col min="11014" max="11014" width="16.42578125" style="27" bestFit="1" customWidth="1"/>
    <col min="11015" max="11015" width="15.5703125" style="27" bestFit="1" customWidth="1"/>
    <col min="11016" max="11016" width="11.85546875" style="27" bestFit="1" customWidth="1"/>
    <col min="11017" max="11017" width="15.42578125" style="27" bestFit="1" customWidth="1"/>
    <col min="11018" max="11018" width="9.42578125" style="27" bestFit="1" customWidth="1"/>
    <col min="11019" max="11019" width="15.42578125" style="27" bestFit="1" customWidth="1"/>
    <col min="11020" max="11020" width="9.42578125" style="27" bestFit="1" customWidth="1"/>
    <col min="11021" max="11264" width="9.140625" style="27"/>
    <col min="11265" max="11265" width="15.85546875" style="27" customWidth="1"/>
    <col min="11266" max="11266" width="57.5703125" style="27" customWidth="1"/>
    <col min="11267" max="11267" width="20.140625" style="27" customWidth="1"/>
    <col min="11268" max="11269" width="17.5703125" style="27" bestFit="1" customWidth="1"/>
    <col min="11270" max="11270" width="16.42578125" style="27" bestFit="1" customWidth="1"/>
    <col min="11271" max="11271" width="15.5703125" style="27" bestFit="1" customWidth="1"/>
    <col min="11272" max="11272" width="11.85546875" style="27" bestFit="1" customWidth="1"/>
    <col min="11273" max="11273" width="15.42578125" style="27" bestFit="1" customWidth="1"/>
    <col min="11274" max="11274" width="9.42578125" style="27" bestFit="1" customWidth="1"/>
    <col min="11275" max="11275" width="15.42578125" style="27" bestFit="1" customWidth="1"/>
    <col min="11276" max="11276" width="9.42578125" style="27" bestFit="1" customWidth="1"/>
    <col min="11277" max="11520" width="9.140625" style="27"/>
    <col min="11521" max="11521" width="15.85546875" style="27" customWidth="1"/>
    <col min="11522" max="11522" width="57.5703125" style="27" customWidth="1"/>
    <col min="11523" max="11523" width="20.140625" style="27" customWidth="1"/>
    <col min="11524" max="11525" width="17.5703125" style="27" bestFit="1" customWidth="1"/>
    <col min="11526" max="11526" width="16.42578125" style="27" bestFit="1" customWidth="1"/>
    <col min="11527" max="11527" width="15.5703125" style="27" bestFit="1" customWidth="1"/>
    <col min="11528" max="11528" width="11.85546875" style="27" bestFit="1" customWidth="1"/>
    <col min="11529" max="11529" width="15.42578125" style="27" bestFit="1" customWidth="1"/>
    <col min="11530" max="11530" width="9.42578125" style="27" bestFit="1" customWidth="1"/>
    <col min="11531" max="11531" width="15.42578125" style="27" bestFit="1" customWidth="1"/>
    <col min="11532" max="11532" width="9.42578125" style="27" bestFit="1" customWidth="1"/>
    <col min="11533" max="11776" width="9.140625" style="27"/>
    <col min="11777" max="11777" width="15.85546875" style="27" customWidth="1"/>
    <col min="11778" max="11778" width="57.5703125" style="27" customWidth="1"/>
    <col min="11779" max="11779" width="20.140625" style="27" customWidth="1"/>
    <col min="11780" max="11781" width="17.5703125" style="27" bestFit="1" customWidth="1"/>
    <col min="11782" max="11782" width="16.42578125" style="27" bestFit="1" customWidth="1"/>
    <col min="11783" max="11783" width="15.5703125" style="27" bestFit="1" customWidth="1"/>
    <col min="11784" max="11784" width="11.85546875" style="27" bestFit="1" customWidth="1"/>
    <col min="11785" max="11785" width="15.42578125" style="27" bestFit="1" customWidth="1"/>
    <col min="11786" max="11786" width="9.42578125" style="27" bestFit="1" customWidth="1"/>
    <col min="11787" max="11787" width="15.42578125" style="27" bestFit="1" customWidth="1"/>
    <col min="11788" max="11788" width="9.42578125" style="27" bestFit="1" customWidth="1"/>
    <col min="11789" max="12032" width="9.140625" style="27"/>
    <col min="12033" max="12033" width="15.85546875" style="27" customWidth="1"/>
    <col min="12034" max="12034" width="57.5703125" style="27" customWidth="1"/>
    <col min="12035" max="12035" width="20.140625" style="27" customWidth="1"/>
    <col min="12036" max="12037" width="17.5703125" style="27" bestFit="1" customWidth="1"/>
    <col min="12038" max="12038" width="16.42578125" style="27" bestFit="1" customWidth="1"/>
    <col min="12039" max="12039" width="15.5703125" style="27" bestFit="1" customWidth="1"/>
    <col min="12040" max="12040" width="11.85546875" style="27" bestFit="1" customWidth="1"/>
    <col min="12041" max="12041" width="15.42578125" style="27" bestFit="1" customWidth="1"/>
    <col min="12042" max="12042" width="9.42578125" style="27" bestFit="1" customWidth="1"/>
    <col min="12043" max="12043" width="15.42578125" style="27" bestFit="1" customWidth="1"/>
    <col min="12044" max="12044" width="9.42578125" style="27" bestFit="1" customWidth="1"/>
    <col min="12045" max="12288" width="9.140625" style="27"/>
    <col min="12289" max="12289" width="15.85546875" style="27" customWidth="1"/>
    <col min="12290" max="12290" width="57.5703125" style="27" customWidth="1"/>
    <col min="12291" max="12291" width="20.140625" style="27" customWidth="1"/>
    <col min="12292" max="12293" width="17.5703125" style="27" bestFit="1" customWidth="1"/>
    <col min="12294" max="12294" width="16.42578125" style="27" bestFit="1" customWidth="1"/>
    <col min="12295" max="12295" width="15.5703125" style="27" bestFit="1" customWidth="1"/>
    <col min="12296" max="12296" width="11.85546875" style="27" bestFit="1" customWidth="1"/>
    <col min="12297" max="12297" width="15.42578125" style="27" bestFit="1" customWidth="1"/>
    <col min="12298" max="12298" width="9.42578125" style="27" bestFit="1" customWidth="1"/>
    <col min="12299" max="12299" width="15.42578125" style="27" bestFit="1" customWidth="1"/>
    <col min="12300" max="12300" width="9.42578125" style="27" bestFit="1" customWidth="1"/>
    <col min="12301" max="12544" width="9.140625" style="27"/>
    <col min="12545" max="12545" width="15.85546875" style="27" customWidth="1"/>
    <col min="12546" max="12546" width="57.5703125" style="27" customWidth="1"/>
    <col min="12547" max="12547" width="20.140625" style="27" customWidth="1"/>
    <col min="12548" max="12549" width="17.5703125" style="27" bestFit="1" customWidth="1"/>
    <col min="12550" max="12550" width="16.42578125" style="27" bestFit="1" customWidth="1"/>
    <col min="12551" max="12551" width="15.5703125" style="27" bestFit="1" customWidth="1"/>
    <col min="12552" max="12552" width="11.85546875" style="27" bestFit="1" customWidth="1"/>
    <col min="12553" max="12553" width="15.42578125" style="27" bestFit="1" customWidth="1"/>
    <col min="12554" max="12554" width="9.42578125" style="27" bestFit="1" customWidth="1"/>
    <col min="12555" max="12555" width="15.42578125" style="27" bestFit="1" customWidth="1"/>
    <col min="12556" max="12556" width="9.42578125" style="27" bestFit="1" customWidth="1"/>
    <col min="12557" max="12800" width="9.140625" style="27"/>
    <col min="12801" max="12801" width="15.85546875" style="27" customWidth="1"/>
    <col min="12802" max="12802" width="57.5703125" style="27" customWidth="1"/>
    <col min="12803" max="12803" width="20.140625" style="27" customWidth="1"/>
    <col min="12804" max="12805" width="17.5703125" style="27" bestFit="1" customWidth="1"/>
    <col min="12806" max="12806" width="16.42578125" style="27" bestFit="1" customWidth="1"/>
    <col min="12807" max="12807" width="15.5703125" style="27" bestFit="1" customWidth="1"/>
    <col min="12808" max="12808" width="11.85546875" style="27" bestFit="1" customWidth="1"/>
    <col min="12809" max="12809" width="15.42578125" style="27" bestFit="1" customWidth="1"/>
    <col min="12810" max="12810" width="9.42578125" style="27" bestFit="1" customWidth="1"/>
    <col min="12811" max="12811" width="15.42578125" style="27" bestFit="1" customWidth="1"/>
    <col min="12812" max="12812" width="9.42578125" style="27" bestFit="1" customWidth="1"/>
    <col min="12813" max="13056" width="9.140625" style="27"/>
    <col min="13057" max="13057" width="15.85546875" style="27" customWidth="1"/>
    <col min="13058" max="13058" width="57.5703125" style="27" customWidth="1"/>
    <col min="13059" max="13059" width="20.140625" style="27" customWidth="1"/>
    <col min="13060" max="13061" width="17.5703125" style="27" bestFit="1" customWidth="1"/>
    <col min="13062" max="13062" width="16.42578125" style="27" bestFit="1" customWidth="1"/>
    <col min="13063" max="13063" width="15.5703125" style="27" bestFit="1" customWidth="1"/>
    <col min="13064" max="13064" width="11.85546875" style="27" bestFit="1" customWidth="1"/>
    <col min="13065" max="13065" width="15.42578125" style="27" bestFit="1" customWidth="1"/>
    <col min="13066" max="13066" width="9.42578125" style="27" bestFit="1" customWidth="1"/>
    <col min="13067" max="13067" width="15.42578125" style="27" bestFit="1" customWidth="1"/>
    <col min="13068" max="13068" width="9.42578125" style="27" bestFit="1" customWidth="1"/>
    <col min="13069" max="13312" width="9.140625" style="27"/>
    <col min="13313" max="13313" width="15.85546875" style="27" customWidth="1"/>
    <col min="13314" max="13314" width="57.5703125" style="27" customWidth="1"/>
    <col min="13315" max="13315" width="20.140625" style="27" customWidth="1"/>
    <col min="13316" max="13317" width="17.5703125" style="27" bestFit="1" customWidth="1"/>
    <col min="13318" max="13318" width="16.42578125" style="27" bestFit="1" customWidth="1"/>
    <col min="13319" max="13319" width="15.5703125" style="27" bestFit="1" customWidth="1"/>
    <col min="13320" max="13320" width="11.85546875" style="27" bestFit="1" customWidth="1"/>
    <col min="13321" max="13321" width="15.42578125" style="27" bestFit="1" customWidth="1"/>
    <col min="13322" max="13322" width="9.42578125" style="27" bestFit="1" customWidth="1"/>
    <col min="13323" max="13323" width="15.42578125" style="27" bestFit="1" customWidth="1"/>
    <col min="13324" max="13324" width="9.42578125" style="27" bestFit="1" customWidth="1"/>
    <col min="13325" max="13568" width="9.140625" style="27"/>
    <col min="13569" max="13569" width="15.85546875" style="27" customWidth="1"/>
    <col min="13570" max="13570" width="57.5703125" style="27" customWidth="1"/>
    <col min="13571" max="13571" width="20.140625" style="27" customWidth="1"/>
    <col min="13572" max="13573" width="17.5703125" style="27" bestFit="1" customWidth="1"/>
    <col min="13574" max="13574" width="16.42578125" style="27" bestFit="1" customWidth="1"/>
    <col min="13575" max="13575" width="15.5703125" style="27" bestFit="1" customWidth="1"/>
    <col min="13576" max="13576" width="11.85546875" style="27" bestFit="1" customWidth="1"/>
    <col min="13577" max="13577" width="15.42578125" style="27" bestFit="1" customWidth="1"/>
    <col min="13578" max="13578" width="9.42578125" style="27" bestFit="1" customWidth="1"/>
    <col min="13579" max="13579" width="15.42578125" style="27" bestFit="1" customWidth="1"/>
    <col min="13580" max="13580" width="9.42578125" style="27" bestFit="1" customWidth="1"/>
    <col min="13581" max="13824" width="9.140625" style="27"/>
    <col min="13825" max="13825" width="15.85546875" style="27" customWidth="1"/>
    <col min="13826" max="13826" width="57.5703125" style="27" customWidth="1"/>
    <col min="13827" max="13827" width="20.140625" style="27" customWidth="1"/>
    <col min="13828" max="13829" width="17.5703125" style="27" bestFit="1" customWidth="1"/>
    <col min="13830" max="13830" width="16.42578125" style="27" bestFit="1" customWidth="1"/>
    <col min="13831" max="13831" width="15.5703125" style="27" bestFit="1" customWidth="1"/>
    <col min="13832" max="13832" width="11.85546875" style="27" bestFit="1" customWidth="1"/>
    <col min="13833" max="13833" width="15.42578125" style="27" bestFit="1" customWidth="1"/>
    <col min="13834" max="13834" width="9.42578125" style="27" bestFit="1" customWidth="1"/>
    <col min="13835" max="13835" width="15.42578125" style="27" bestFit="1" customWidth="1"/>
    <col min="13836" max="13836" width="9.42578125" style="27" bestFit="1" customWidth="1"/>
    <col min="13837" max="14080" width="9.140625" style="27"/>
    <col min="14081" max="14081" width="15.85546875" style="27" customWidth="1"/>
    <col min="14082" max="14082" width="57.5703125" style="27" customWidth="1"/>
    <col min="14083" max="14083" width="20.140625" style="27" customWidth="1"/>
    <col min="14084" max="14085" width="17.5703125" style="27" bestFit="1" customWidth="1"/>
    <col min="14086" max="14086" width="16.42578125" style="27" bestFit="1" customWidth="1"/>
    <col min="14087" max="14087" width="15.5703125" style="27" bestFit="1" customWidth="1"/>
    <col min="14088" max="14088" width="11.85546875" style="27" bestFit="1" customWidth="1"/>
    <col min="14089" max="14089" width="15.42578125" style="27" bestFit="1" customWidth="1"/>
    <col min="14090" max="14090" width="9.42578125" style="27" bestFit="1" customWidth="1"/>
    <col min="14091" max="14091" width="15.42578125" style="27" bestFit="1" customWidth="1"/>
    <col min="14092" max="14092" width="9.42578125" style="27" bestFit="1" customWidth="1"/>
    <col min="14093" max="14336" width="9.140625" style="27"/>
    <col min="14337" max="14337" width="15.85546875" style="27" customWidth="1"/>
    <col min="14338" max="14338" width="57.5703125" style="27" customWidth="1"/>
    <col min="14339" max="14339" width="20.140625" style="27" customWidth="1"/>
    <col min="14340" max="14341" width="17.5703125" style="27" bestFit="1" customWidth="1"/>
    <col min="14342" max="14342" width="16.42578125" style="27" bestFit="1" customWidth="1"/>
    <col min="14343" max="14343" width="15.5703125" style="27" bestFit="1" customWidth="1"/>
    <col min="14344" max="14344" width="11.85546875" style="27" bestFit="1" customWidth="1"/>
    <col min="14345" max="14345" width="15.42578125" style="27" bestFit="1" customWidth="1"/>
    <col min="14346" max="14346" width="9.42578125" style="27" bestFit="1" customWidth="1"/>
    <col min="14347" max="14347" width="15.42578125" style="27" bestFit="1" customWidth="1"/>
    <col min="14348" max="14348" width="9.42578125" style="27" bestFit="1" customWidth="1"/>
    <col min="14349" max="14592" width="9.140625" style="27"/>
    <col min="14593" max="14593" width="15.85546875" style="27" customWidth="1"/>
    <col min="14594" max="14594" width="57.5703125" style="27" customWidth="1"/>
    <col min="14595" max="14595" width="20.140625" style="27" customWidth="1"/>
    <col min="14596" max="14597" width="17.5703125" style="27" bestFit="1" customWidth="1"/>
    <col min="14598" max="14598" width="16.42578125" style="27" bestFit="1" customWidth="1"/>
    <col min="14599" max="14599" width="15.5703125" style="27" bestFit="1" customWidth="1"/>
    <col min="14600" max="14600" width="11.85546875" style="27" bestFit="1" customWidth="1"/>
    <col min="14601" max="14601" width="15.42578125" style="27" bestFit="1" customWidth="1"/>
    <col min="14602" max="14602" width="9.42578125" style="27" bestFit="1" customWidth="1"/>
    <col min="14603" max="14603" width="15.42578125" style="27" bestFit="1" customWidth="1"/>
    <col min="14604" max="14604" width="9.42578125" style="27" bestFit="1" customWidth="1"/>
    <col min="14605" max="14848" width="9.140625" style="27"/>
    <col min="14849" max="14849" width="15.85546875" style="27" customWidth="1"/>
    <col min="14850" max="14850" width="57.5703125" style="27" customWidth="1"/>
    <col min="14851" max="14851" width="20.140625" style="27" customWidth="1"/>
    <col min="14852" max="14853" width="17.5703125" style="27" bestFit="1" customWidth="1"/>
    <col min="14854" max="14854" width="16.42578125" style="27" bestFit="1" customWidth="1"/>
    <col min="14855" max="14855" width="15.5703125" style="27" bestFit="1" customWidth="1"/>
    <col min="14856" max="14856" width="11.85546875" style="27" bestFit="1" customWidth="1"/>
    <col min="14857" max="14857" width="15.42578125" style="27" bestFit="1" customWidth="1"/>
    <col min="14858" max="14858" width="9.42578125" style="27" bestFit="1" customWidth="1"/>
    <col min="14859" max="14859" width="15.42578125" style="27" bestFit="1" customWidth="1"/>
    <col min="14860" max="14860" width="9.42578125" style="27" bestFit="1" customWidth="1"/>
    <col min="14861" max="15104" width="9.140625" style="27"/>
    <col min="15105" max="15105" width="15.85546875" style="27" customWidth="1"/>
    <col min="15106" max="15106" width="57.5703125" style="27" customWidth="1"/>
    <col min="15107" max="15107" width="20.140625" style="27" customWidth="1"/>
    <col min="15108" max="15109" width="17.5703125" style="27" bestFit="1" customWidth="1"/>
    <col min="15110" max="15110" width="16.42578125" style="27" bestFit="1" customWidth="1"/>
    <col min="15111" max="15111" width="15.5703125" style="27" bestFit="1" customWidth="1"/>
    <col min="15112" max="15112" width="11.85546875" style="27" bestFit="1" customWidth="1"/>
    <col min="15113" max="15113" width="15.42578125" style="27" bestFit="1" customWidth="1"/>
    <col min="15114" max="15114" width="9.42578125" style="27" bestFit="1" customWidth="1"/>
    <col min="15115" max="15115" width="15.42578125" style="27" bestFit="1" customWidth="1"/>
    <col min="15116" max="15116" width="9.42578125" style="27" bestFit="1" customWidth="1"/>
    <col min="15117" max="15360" width="9.140625" style="27"/>
    <col min="15361" max="15361" width="15.85546875" style="27" customWidth="1"/>
    <col min="15362" max="15362" width="57.5703125" style="27" customWidth="1"/>
    <col min="15363" max="15363" width="20.140625" style="27" customWidth="1"/>
    <col min="15364" max="15365" width="17.5703125" style="27" bestFit="1" customWidth="1"/>
    <col min="15366" max="15366" width="16.42578125" style="27" bestFit="1" customWidth="1"/>
    <col min="15367" max="15367" width="15.5703125" style="27" bestFit="1" customWidth="1"/>
    <col min="15368" max="15368" width="11.85546875" style="27" bestFit="1" customWidth="1"/>
    <col min="15369" max="15369" width="15.42578125" style="27" bestFit="1" customWidth="1"/>
    <col min="15370" max="15370" width="9.42578125" style="27" bestFit="1" customWidth="1"/>
    <col min="15371" max="15371" width="15.42578125" style="27" bestFit="1" customWidth="1"/>
    <col min="15372" max="15372" width="9.42578125" style="27" bestFit="1" customWidth="1"/>
    <col min="15373" max="15616" width="9.140625" style="27"/>
    <col min="15617" max="15617" width="15.85546875" style="27" customWidth="1"/>
    <col min="15618" max="15618" width="57.5703125" style="27" customWidth="1"/>
    <col min="15619" max="15619" width="20.140625" style="27" customWidth="1"/>
    <col min="15620" max="15621" width="17.5703125" style="27" bestFit="1" customWidth="1"/>
    <col min="15622" max="15622" width="16.42578125" style="27" bestFit="1" customWidth="1"/>
    <col min="15623" max="15623" width="15.5703125" style="27" bestFit="1" customWidth="1"/>
    <col min="15624" max="15624" width="11.85546875" style="27" bestFit="1" customWidth="1"/>
    <col min="15625" max="15625" width="15.42578125" style="27" bestFit="1" customWidth="1"/>
    <col min="15626" max="15626" width="9.42578125" style="27" bestFit="1" customWidth="1"/>
    <col min="15627" max="15627" width="15.42578125" style="27" bestFit="1" customWidth="1"/>
    <col min="15628" max="15628" width="9.42578125" style="27" bestFit="1" customWidth="1"/>
    <col min="15629" max="15872" width="9.140625" style="27"/>
    <col min="15873" max="15873" width="15.85546875" style="27" customWidth="1"/>
    <col min="15874" max="15874" width="57.5703125" style="27" customWidth="1"/>
    <col min="15875" max="15875" width="20.140625" style="27" customWidth="1"/>
    <col min="15876" max="15877" width="17.5703125" style="27" bestFit="1" customWidth="1"/>
    <col min="15878" max="15878" width="16.42578125" style="27" bestFit="1" customWidth="1"/>
    <col min="15879" max="15879" width="15.5703125" style="27" bestFit="1" customWidth="1"/>
    <col min="15880" max="15880" width="11.85546875" style="27" bestFit="1" customWidth="1"/>
    <col min="15881" max="15881" width="15.42578125" style="27" bestFit="1" customWidth="1"/>
    <col min="15882" max="15882" width="9.42578125" style="27" bestFit="1" customWidth="1"/>
    <col min="15883" max="15883" width="15.42578125" style="27" bestFit="1" customWidth="1"/>
    <col min="15884" max="15884" width="9.42578125" style="27" bestFit="1" customWidth="1"/>
    <col min="15885" max="16128" width="9.140625" style="27"/>
    <col min="16129" max="16129" width="15.85546875" style="27" customWidth="1"/>
    <col min="16130" max="16130" width="57.5703125" style="27" customWidth="1"/>
    <col min="16131" max="16131" width="20.140625" style="27" customWidth="1"/>
    <col min="16132" max="16133" width="17.5703125" style="27" bestFit="1" customWidth="1"/>
    <col min="16134" max="16134" width="16.42578125" style="27" bestFit="1" customWidth="1"/>
    <col min="16135" max="16135" width="15.5703125" style="27" bestFit="1" customWidth="1"/>
    <col min="16136" max="16136" width="11.85546875" style="27" bestFit="1" customWidth="1"/>
    <col min="16137" max="16137" width="15.42578125" style="27" bestFit="1" customWidth="1"/>
    <col min="16138" max="16138" width="9.42578125" style="27" bestFit="1" customWidth="1"/>
    <col min="16139" max="16139" width="15.42578125" style="27" bestFit="1" customWidth="1"/>
    <col min="16140" max="16140" width="9.42578125" style="27" bestFit="1" customWidth="1"/>
    <col min="16141" max="16384" width="9.140625" style="27"/>
  </cols>
  <sheetData>
    <row r="1" spans="1:15" ht="15.75" x14ac:dyDescent="0.2">
      <c r="A1" s="150" t="s">
        <v>0</v>
      </c>
      <c r="B1" s="150"/>
      <c r="C1" s="150"/>
      <c r="D1" s="150"/>
      <c r="E1" s="150"/>
      <c r="F1" s="150"/>
      <c r="G1" s="150"/>
      <c r="H1" s="150"/>
      <c r="I1" s="33"/>
      <c r="J1" s="33"/>
      <c r="K1" s="33"/>
      <c r="L1" s="34"/>
      <c r="M1" s="34"/>
      <c r="N1" s="34"/>
      <c r="O1" s="34"/>
    </row>
    <row r="2" spans="1:15" ht="18" x14ac:dyDescent="0.2">
      <c r="A2" s="37"/>
      <c r="B2" s="37"/>
      <c r="C2" s="110"/>
      <c r="D2" s="37"/>
      <c r="E2" s="37"/>
      <c r="F2" s="110"/>
      <c r="G2" s="37"/>
      <c r="H2" s="70"/>
      <c r="I2" s="38"/>
      <c r="J2" s="38"/>
      <c r="K2" s="38"/>
      <c r="L2" s="34"/>
      <c r="M2" s="34"/>
      <c r="N2" s="34"/>
      <c r="O2" s="34"/>
    </row>
    <row r="3" spans="1:15" ht="15.75" customHeight="1" x14ac:dyDescent="0.2">
      <c r="A3" s="150" t="s">
        <v>25</v>
      </c>
      <c r="B3" s="150"/>
      <c r="C3" s="150"/>
      <c r="D3" s="150"/>
      <c r="E3" s="150"/>
      <c r="F3" s="150"/>
      <c r="G3" s="150"/>
      <c r="H3" s="150"/>
      <c r="I3" s="33"/>
      <c r="J3" s="33"/>
      <c r="K3" s="33"/>
      <c r="L3" s="34"/>
      <c r="M3" s="34"/>
      <c r="N3" s="34"/>
      <c r="O3" s="34"/>
    </row>
    <row r="4" spans="1:15" ht="18" x14ac:dyDescent="0.2">
      <c r="A4" s="37"/>
      <c r="B4" s="37"/>
      <c r="C4" s="110"/>
      <c r="D4" s="37"/>
      <c r="E4" s="37"/>
      <c r="F4" s="110"/>
      <c r="G4" s="37"/>
      <c r="H4" s="70"/>
      <c r="I4" s="38"/>
      <c r="J4" s="38"/>
      <c r="K4" s="38"/>
      <c r="L4" s="34"/>
      <c r="M4" s="34"/>
      <c r="N4" s="34"/>
      <c r="O4" s="34"/>
    </row>
    <row r="5" spans="1:15" ht="15.75" customHeight="1" x14ac:dyDescent="0.2">
      <c r="A5" s="150" t="s">
        <v>26</v>
      </c>
      <c r="B5" s="150"/>
      <c r="C5" s="150"/>
      <c r="D5" s="150"/>
      <c r="E5" s="150"/>
      <c r="F5" s="150"/>
      <c r="G5" s="150"/>
      <c r="H5" s="150"/>
      <c r="I5" s="33"/>
      <c r="J5" s="33"/>
      <c r="K5" s="33"/>
      <c r="L5" s="34"/>
      <c r="M5" s="34"/>
      <c r="N5" s="34"/>
      <c r="O5" s="34"/>
    </row>
    <row r="6" spans="1:15" ht="18" x14ac:dyDescent="0.2">
      <c r="A6" s="37"/>
      <c r="B6" s="37"/>
      <c r="C6" s="110"/>
      <c r="D6" s="37"/>
      <c r="E6" s="37"/>
      <c r="F6" s="110"/>
      <c r="G6" s="37"/>
      <c r="H6" s="70"/>
      <c r="I6" s="38"/>
      <c r="J6" s="38"/>
      <c r="K6" s="38"/>
      <c r="L6" s="34"/>
      <c r="M6" s="34"/>
      <c r="N6" s="34"/>
      <c r="O6" s="34"/>
    </row>
    <row r="7" spans="1:15" s="28" customFormat="1" ht="57" x14ac:dyDescent="0.25">
      <c r="A7" s="149" t="s">
        <v>3</v>
      </c>
      <c r="B7" s="149"/>
      <c r="C7" s="111" t="s">
        <v>262</v>
      </c>
      <c r="D7" s="46" t="s">
        <v>263</v>
      </c>
      <c r="E7" s="46" t="s">
        <v>264</v>
      </c>
      <c r="F7" s="111" t="s">
        <v>265</v>
      </c>
      <c r="G7" s="46" t="s">
        <v>266</v>
      </c>
      <c r="H7" s="46" t="s">
        <v>267</v>
      </c>
      <c r="I7" s="35"/>
      <c r="J7" s="35"/>
      <c r="K7" s="35"/>
      <c r="L7" s="35"/>
      <c r="M7" s="35"/>
      <c r="N7" s="35"/>
      <c r="O7" s="35"/>
    </row>
    <row r="8" spans="1:15" s="29" customFormat="1" x14ac:dyDescent="0.2">
      <c r="A8" s="148">
        <v>1</v>
      </c>
      <c r="B8" s="148"/>
      <c r="C8" s="112">
        <v>2</v>
      </c>
      <c r="D8" s="47">
        <v>3</v>
      </c>
      <c r="E8" s="47">
        <v>4.3333333333333304</v>
      </c>
      <c r="F8" s="112">
        <v>5.0833333333333304</v>
      </c>
      <c r="G8" s="47">
        <v>6</v>
      </c>
      <c r="H8" s="47">
        <v>7</v>
      </c>
      <c r="I8" s="34"/>
      <c r="J8" s="34"/>
      <c r="K8" s="34"/>
      <c r="L8" s="34"/>
      <c r="M8" s="36"/>
      <c r="N8" s="36"/>
      <c r="O8" s="36"/>
    </row>
    <row r="9" spans="1:15" ht="15" customHeight="1" x14ac:dyDescent="0.2">
      <c r="A9" s="50" t="s">
        <v>29</v>
      </c>
      <c r="B9" s="50" t="s">
        <v>28</v>
      </c>
      <c r="C9" s="113" t="s">
        <v>30</v>
      </c>
      <c r="D9" s="54" t="s">
        <v>30</v>
      </c>
      <c r="E9" s="54" t="s">
        <v>30</v>
      </c>
      <c r="F9" s="113" t="s">
        <v>30</v>
      </c>
      <c r="G9" s="54" t="s">
        <v>28</v>
      </c>
      <c r="H9" s="54" t="s">
        <v>28</v>
      </c>
      <c r="I9" s="34"/>
      <c r="J9" s="34"/>
      <c r="K9" s="34"/>
      <c r="L9" s="34"/>
      <c r="M9" s="49"/>
      <c r="N9" s="49"/>
      <c r="O9" s="49"/>
    </row>
    <row r="10" spans="1:15" s="29" customFormat="1" x14ac:dyDescent="0.2">
      <c r="A10" s="92"/>
      <c r="B10" s="94" t="s">
        <v>27</v>
      </c>
      <c r="C10" s="114">
        <f>+C11+C70</f>
        <v>10115183</v>
      </c>
      <c r="D10" s="95">
        <f>+D11+D70</f>
        <v>10115431</v>
      </c>
      <c r="E10" s="95">
        <f>+E11+E70</f>
        <v>0</v>
      </c>
      <c r="F10" s="114">
        <f>+F11+F70</f>
        <v>10645881</v>
      </c>
      <c r="G10" s="85">
        <f>+F10/C10*100</f>
        <v>105.24654867835808</v>
      </c>
      <c r="H10" s="85" t="e">
        <f>+F10/E10*100</f>
        <v>#DIV/0!</v>
      </c>
      <c r="I10" s="34"/>
      <c r="J10" s="34"/>
      <c r="K10" s="34"/>
      <c r="L10" s="34"/>
      <c r="M10" s="36"/>
      <c r="N10" s="36"/>
      <c r="O10" s="36"/>
    </row>
    <row r="11" spans="1:15" x14ac:dyDescent="0.2">
      <c r="A11" s="86" t="s">
        <v>32</v>
      </c>
      <c r="B11" s="87" t="s">
        <v>33</v>
      </c>
      <c r="C11" s="115">
        <f>+C12+C34+C45+C51+C58+C65</f>
        <v>10114976</v>
      </c>
      <c r="D11" s="89">
        <f>+D12+D34+D45+D51+D58+D65</f>
        <v>10115099</v>
      </c>
      <c r="E11" s="89">
        <f>+E12+E34+E45+E51+E58+E65</f>
        <v>0</v>
      </c>
      <c r="F11" s="115">
        <f>+F12+F34+F45+F51+F58+F65</f>
        <v>10645771</v>
      </c>
      <c r="G11" s="90">
        <f>+F11/C11*100</f>
        <v>105.24761502152849</v>
      </c>
      <c r="H11" s="90" t="e">
        <f>+F11/E11*100</f>
        <v>#DIV/0!</v>
      </c>
      <c r="I11" s="51"/>
      <c r="J11" s="51"/>
      <c r="K11" s="51"/>
      <c r="L11" s="51"/>
      <c r="M11" s="51"/>
      <c r="N11" s="51"/>
      <c r="O11" s="51"/>
    </row>
    <row r="12" spans="1:15" x14ac:dyDescent="0.2">
      <c r="A12" s="74" t="s">
        <v>35</v>
      </c>
      <c r="B12" s="75" t="s">
        <v>36</v>
      </c>
      <c r="C12" s="116">
        <f>+C13+C15+C20+C23+C26+C29</f>
        <v>1855820</v>
      </c>
      <c r="D12" s="40">
        <v>1158556</v>
      </c>
      <c r="E12" s="40">
        <v>0</v>
      </c>
      <c r="F12" s="116">
        <f>+F13+F15+F20+F23+F26+F29</f>
        <v>1654610</v>
      </c>
      <c r="G12" s="71">
        <f>+F12/C12*100</f>
        <v>89.157892468019526</v>
      </c>
      <c r="H12" s="71" t="e">
        <f>+F12/E12*100</f>
        <v>#DIV/0!</v>
      </c>
      <c r="I12" s="42"/>
      <c r="J12" s="42"/>
      <c r="K12" s="42"/>
      <c r="L12" s="42"/>
      <c r="M12" s="42"/>
      <c r="N12" s="42"/>
      <c r="O12" s="42"/>
    </row>
    <row r="13" spans="1:15" x14ac:dyDescent="0.2">
      <c r="A13" s="72" t="s">
        <v>268</v>
      </c>
      <c r="B13" s="73" t="s">
        <v>269</v>
      </c>
      <c r="C13" s="116">
        <f>+C14</f>
        <v>506</v>
      </c>
      <c r="D13" s="69"/>
      <c r="E13" s="69"/>
      <c r="F13" s="116">
        <f>+F14</f>
        <v>1463</v>
      </c>
      <c r="G13" s="71">
        <f t="shared" ref="G13:G72" si="0">+F13/C13*100</f>
        <v>289.13043478260869</v>
      </c>
      <c r="H13" s="71"/>
      <c r="I13" s="42"/>
      <c r="J13" s="42"/>
      <c r="K13" s="42"/>
      <c r="L13" s="42"/>
      <c r="M13" s="42"/>
      <c r="N13" s="42"/>
      <c r="O13" s="42"/>
    </row>
    <row r="14" spans="1:15" x14ac:dyDescent="0.2">
      <c r="A14" s="45" t="s">
        <v>270</v>
      </c>
      <c r="B14" s="43" t="s">
        <v>271</v>
      </c>
      <c r="C14" s="117">
        <v>506</v>
      </c>
      <c r="D14" s="68"/>
      <c r="E14" s="68"/>
      <c r="F14" s="117">
        <v>1463</v>
      </c>
      <c r="G14" s="39">
        <f t="shared" si="0"/>
        <v>289.13043478260869</v>
      </c>
      <c r="H14" s="71"/>
      <c r="I14" s="41"/>
      <c r="J14" s="41"/>
      <c r="K14" s="41"/>
      <c r="L14" s="41"/>
      <c r="M14" s="42"/>
      <c r="N14" s="42"/>
      <c r="O14" s="42"/>
    </row>
    <row r="15" spans="1:15" x14ac:dyDescent="0.2">
      <c r="A15" s="72" t="s">
        <v>37</v>
      </c>
      <c r="B15" s="73" t="s">
        <v>38</v>
      </c>
      <c r="C15" s="116">
        <f>SUM(C16:C19)</f>
        <v>575056</v>
      </c>
      <c r="D15" s="69"/>
      <c r="E15" s="69"/>
      <c r="F15" s="116">
        <f>SUM(F16:F19)</f>
        <v>543698</v>
      </c>
      <c r="G15" s="71">
        <f t="shared" si="0"/>
        <v>94.54696586071617</v>
      </c>
      <c r="H15" s="71"/>
      <c r="I15" s="42"/>
      <c r="J15" s="42"/>
      <c r="K15" s="42"/>
      <c r="L15" s="42"/>
      <c r="M15" s="42"/>
      <c r="N15" s="42"/>
      <c r="O15" s="42"/>
    </row>
    <row r="16" spans="1:15" x14ac:dyDescent="0.2">
      <c r="A16" s="45" t="s">
        <v>272</v>
      </c>
      <c r="B16" s="43" t="s">
        <v>273</v>
      </c>
      <c r="C16" s="117">
        <v>0</v>
      </c>
      <c r="D16" s="68"/>
      <c r="E16" s="68"/>
      <c r="F16" s="117">
        <v>0</v>
      </c>
      <c r="G16" s="39" t="e">
        <f t="shared" si="0"/>
        <v>#DIV/0!</v>
      </c>
      <c r="H16" s="71"/>
      <c r="I16" s="41"/>
      <c r="J16" s="41"/>
      <c r="K16" s="41"/>
      <c r="L16" s="41"/>
      <c r="M16" s="42"/>
      <c r="N16" s="42"/>
      <c r="O16" s="42"/>
    </row>
    <row r="17" spans="1:15" x14ac:dyDescent="0.2">
      <c r="A17" s="45" t="s">
        <v>274</v>
      </c>
      <c r="B17" s="43" t="s">
        <v>275</v>
      </c>
      <c r="C17" s="117">
        <v>0</v>
      </c>
      <c r="D17" s="68"/>
      <c r="E17" s="68"/>
      <c r="F17" s="117">
        <v>0</v>
      </c>
      <c r="G17" s="44" t="e">
        <f t="shared" si="0"/>
        <v>#DIV/0!</v>
      </c>
      <c r="H17" s="71"/>
      <c r="I17" s="41"/>
      <c r="J17" s="41"/>
      <c r="K17" s="41"/>
      <c r="L17" s="41"/>
      <c r="M17" s="42"/>
      <c r="N17" s="42"/>
      <c r="O17" s="42"/>
    </row>
    <row r="18" spans="1:15" x14ac:dyDescent="0.2">
      <c r="A18" s="45" t="s">
        <v>39</v>
      </c>
      <c r="B18" s="43" t="s">
        <v>40</v>
      </c>
      <c r="C18" s="117">
        <v>351458</v>
      </c>
      <c r="D18" s="68"/>
      <c r="E18" s="68"/>
      <c r="F18" s="117">
        <v>123449</v>
      </c>
      <c r="G18" s="39">
        <f t="shared" si="0"/>
        <v>35.124822880685599</v>
      </c>
      <c r="H18" s="71"/>
      <c r="I18" s="41"/>
      <c r="J18" s="41"/>
      <c r="K18" s="41"/>
      <c r="L18" s="41"/>
      <c r="M18" s="42"/>
      <c r="N18" s="42"/>
      <c r="O18" s="42"/>
    </row>
    <row r="19" spans="1:15" x14ac:dyDescent="0.2">
      <c r="A19" s="45" t="s">
        <v>41</v>
      </c>
      <c r="B19" s="43" t="s">
        <v>42</v>
      </c>
      <c r="C19" s="117">
        <v>223598</v>
      </c>
      <c r="D19" s="68"/>
      <c r="E19" s="68"/>
      <c r="F19" s="117">
        <v>420249</v>
      </c>
      <c r="G19" s="39">
        <f t="shared" si="0"/>
        <v>187.94846107746937</v>
      </c>
      <c r="H19" s="71"/>
      <c r="I19" s="41"/>
      <c r="J19" s="41"/>
      <c r="K19" s="41"/>
      <c r="L19" s="41"/>
      <c r="M19" s="42"/>
      <c r="N19" s="42"/>
      <c r="O19" s="42"/>
    </row>
    <row r="20" spans="1:15" x14ac:dyDescent="0.2">
      <c r="A20" s="72" t="s">
        <v>276</v>
      </c>
      <c r="B20" s="73" t="s">
        <v>277</v>
      </c>
      <c r="C20" s="116">
        <f>+C21+C22</f>
        <v>16587</v>
      </c>
      <c r="D20" s="69"/>
      <c r="E20" s="69"/>
      <c r="F20" s="116">
        <f>+F21+F22</f>
        <v>24450</v>
      </c>
      <c r="G20" s="71">
        <f t="shared" si="0"/>
        <v>147.40459395912461</v>
      </c>
      <c r="H20" s="71"/>
      <c r="I20" s="42"/>
      <c r="J20" s="42"/>
      <c r="K20" s="42"/>
      <c r="L20" s="42"/>
      <c r="M20" s="42"/>
      <c r="N20" s="42"/>
      <c r="O20" s="42"/>
    </row>
    <row r="21" spans="1:15" x14ac:dyDescent="0.2">
      <c r="A21" s="45" t="s">
        <v>278</v>
      </c>
      <c r="B21" s="43" t="s">
        <v>279</v>
      </c>
      <c r="C21" s="117">
        <v>16587</v>
      </c>
      <c r="D21" s="68"/>
      <c r="E21" s="68"/>
      <c r="F21" s="117">
        <v>24450</v>
      </c>
      <c r="G21" s="39">
        <f t="shared" si="0"/>
        <v>147.40459395912461</v>
      </c>
      <c r="H21" s="71"/>
      <c r="I21" s="41"/>
      <c r="J21" s="41"/>
      <c r="K21" s="41"/>
      <c r="L21" s="41"/>
      <c r="M21" s="42"/>
      <c r="N21" s="42"/>
      <c r="O21" s="42"/>
    </row>
    <row r="22" spans="1:15" x14ac:dyDescent="0.2">
      <c r="A22" s="45" t="s">
        <v>280</v>
      </c>
      <c r="B22" s="43" t="s">
        <v>281</v>
      </c>
      <c r="C22" s="117">
        <v>0</v>
      </c>
      <c r="D22" s="68"/>
      <c r="E22" s="68"/>
      <c r="F22" s="117">
        <v>0</v>
      </c>
      <c r="G22" s="44" t="e">
        <f t="shared" si="0"/>
        <v>#DIV/0!</v>
      </c>
      <c r="H22" s="71"/>
      <c r="I22" s="41"/>
      <c r="J22" s="41"/>
      <c r="K22" s="41"/>
      <c r="L22" s="41"/>
      <c r="M22" s="42"/>
      <c r="N22" s="42"/>
      <c r="O22" s="42"/>
    </row>
    <row r="23" spans="1:15" x14ac:dyDescent="0.2">
      <c r="A23" s="72" t="s">
        <v>282</v>
      </c>
      <c r="B23" s="73" t="s">
        <v>283</v>
      </c>
      <c r="C23" s="116">
        <f>+C24+C25</f>
        <v>0</v>
      </c>
      <c r="D23" s="69"/>
      <c r="E23" s="69"/>
      <c r="F23" s="116">
        <f>+F24+F25</f>
        <v>0</v>
      </c>
      <c r="G23" s="71" t="e">
        <f t="shared" si="0"/>
        <v>#DIV/0!</v>
      </c>
      <c r="H23" s="71"/>
      <c r="I23" s="42"/>
      <c r="J23" s="42"/>
      <c r="K23" s="42"/>
      <c r="L23" s="42"/>
      <c r="M23" s="42"/>
      <c r="N23" s="42"/>
      <c r="O23" s="42"/>
    </row>
    <row r="24" spans="1:15" ht="25.5" x14ac:dyDescent="0.2">
      <c r="A24" s="45" t="s">
        <v>284</v>
      </c>
      <c r="B24" s="43" t="s">
        <v>285</v>
      </c>
      <c r="C24" s="117">
        <v>0</v>
      </c>
      <c r="D24" s="68"/>
      <c r="E24" s="68"/>
      <c r="F24" s="117">
        <v>0</v>
      </c>
      <c r="G24" s="39" t="e">
        <f t="shared" si="0"/>
        <v>#DIV/0!</v>
      </c>
      <c r="H24" s="71"/>
      <c r="I24" s="41"/>
      <c r="J24" s="41"/>
      <c r="K24" s="41"/>
      <c r="L24" s="41"/>
      <c r="M24" s="42"/>
      <c r="N24" s="42"/>
      <c r="O24" s="42"/>
    </row>
    <row r="25" spans="1:15" ht="25.5" x14ac:dyDescent="0.2">
      <c r="A25" s="45" t="s">
        <v>286</v>
      </c>
      <c r="B25" s="43" t="s">
        <v>287</v>
      </c>
      <c r="C25" s="117">
        <v>0</v>
      </c>
      <c r="D25" s="68"/>
      <c r="E25" s="68"/>
      <c r="F25" s="117">
        <v>0</v>
      </c>
      <c r="G25" s="39" t="e">
        <f t="shared" si="0"/>
        <v>#DIV/0!</v>
      </c>
      <c r="H25" s="71"/>
      <c r="I25" s="41"/>
      <c r="J25" s="41"/>
      <c r="K25" s="41"/>
      <c r="L25" s="41"/>
      <c r="M25" s="42"/>
      <c r="N25" s="42"/>
      <c r="O25" s="42"/>
    </row>
    <row r="26" spans="1:15" x14ac:dyDescent="0.2">
      <c r="A26" s="72" t="s">
        <v>288</v>
      </c>
      <c r="B26" s="73" t="s">
        <v>289</v>
      </c>
      <c r="C26" s="116">
        <f>+C27+C28</f>
        <v>0</v>
      </c>
      <c r="D26" s="69"/>
      <c r="E26" s="69"/>
      <c r="F26" s="116">
        <f>+F27+F28</f>
        <v>0</v>
      </c>
      <c r="G26" s="71" t="e">
        <f t="shared" si="0"/>
        <v>#DIV/0!</v>
      </c>
      <c r="H26" s="71"/>
      <c r="I26" s="42"/>
      <c r="J26" s="42"/>
      <c r="K26" s="42"/>
      <c r="L26" s="42"/>
      <c r="M26" s="42"/>
      <c r="N26" s="42"/>
      <c r="O26" s="42"/>
    </row>
    <row r="27" spans="1:15" x14ac:dyDescent="0.2">
      <c r="A27" s="45" t="s">
        <v>290</v>
      </c>
      <c r="B27" s="43" t="s">
        <v>291</v>
      </c>
      <c r="C27" s="117">
        <v>0</v>
      </c>
      <c r="D27" s="68"/>
      <c r="E27" s="68"/>
      <c r="F27" s="117">
        <v>0</v>
      </c>
      <c r="G27" s="39" t="e">
        <f t="shared" si="0"/>
        <v>#DIV/0!</v>
      </c>
      <c r="H27" s="71"/>
      <c r="I27" s="41"/>
      <c r="J27" s="41"/>
      <c r="K27" s="41"/>
      <c r="L27" s="41"/>
      <c r="M27" s="42"/>
      <c r="N27" s="42"/>
      <c r="O27" s="42"/>
    </row>
    <row r="28" spans="1:15" ht="25.5" x14ac:dyDescent="0.2">
      <c r="A28" s="45" t="s">
        <v>292</v>
      </c>
      <c r="B28" s="43" t="s">
        <v>293</v>
      </c>
      <c r="C28" s="117">
        <v>0</v>
      </c>
      <c r="D28" s="68"/>
      <c r="E28" s="68"/>
      <c r="F28" s="117">
        <v>0</v>
      </c>
      <c r="G28" s="39" t="e">
        <f t="shared" si="0"/>
        <v>#DIV/0!</v>
      </c>
      <c r="H28" s="71"/>
      <c r="I28" s="41"/>
      <c r="J28" s="41"/>
      <c r="K28" s="41"/>
      <c r="L28" s="41"/>
      <c r="M28" s="42"/>
      <c r="N28" s="42"/>
      <c r="O28" s="42"/>
    </row>
    <row r="29" spans="1:15" x14ac:dyDescent="0.2">
      <c r="A29" s="72" t="s">
        <v>294</v>
      </c>
      <c r="B29" s="73" t="s">
        <v>198</v>
      </c>
      <c r="C29" s="116">
        <f>SUM(C30:C33)</f>
        <v>1263671</v>
      </c>
      <c r="D29" s="69"/>
      <c r="E29" s="69"/>
      <c r="F29" s="116">
        <f>SUM(F30:F33)</f>
        <v>1084999</v>
      </c>
      <c r="G29" s="71">
        <f t="shared" si="0"/>
        <v>85.860876763018226</v>
      </c>
      <c r="H29" s="71"/>
      <c r="I29" s="42"/>
      <c r="J29" s="42"/>
      <c r="K29" s="42"/>
      <c r="L29" s="42"/>
      <c r="M29" s="42"/>
      <c r="N29" s="42"/>
      <c r="O29" s="42"/>
    </row>
    <row r="30" spans="1:15" x14ac:dyDescent="0.2">
      <c r="A30" s="45" t="s">
        <v>295</v>
      </c>
      <c r="B30" s="43" t="s">
        <v>200</v>
      </c>
      <c r="C30" s="117">
        <v>786541</v>
      </c>
      <c r="D30" s="69"/>
      <c r="E30" s="69"/>
      <c r="F30" s="117">
        <v>809524</v>
      </c>
      <c r="G30" s="39">
        <f t="shared" si="0"/>
        <v>102.92203457925271</v>
      </c>
      <c r="H30" s="71"/>
      <c r="I30" s="42"/>
      <c r="J30" s="42"/>
      <c r="K30" s="42"/>
      <c r="L30" s="42"/>
      <c r="M30" s="42"/>
      <c r="N30" s="42"/>
      <c r="O30" s="42"/>
    </row>
    <row r="31" spans="1:15" x14ac:dyDescent="0.2">
      <c r="A31" s="45" t="s">
        <v>296</v>
      </c>
      <c r="B31" s="43" t="s">
        <v>202</v>
      </c>
      <c r="C31" s="117">
        <v>0</v>
      </c>
      <c r="D31" s="69"/>
      <c r="E31" s="69"/>
      <c r="F31" s="117">
        <v>0</v>
      </c>
      <c r="G31" s="39" t="e">
        <f t="shared" si="0"/>
        <v>#DIV/0!</v>
      </c>
      <c r="H31" s="71"/>
      <c r="I31" s="42"/>
      <c r="J31" s="42"/>
      <c r="K31" s="42"/>
      <c r="L31" s="42"/>
      <c r="M31" s="42"/>
      <c r="N31" s="42"/>
      <c r="O31" s="42"/>
    </row>
    <row r="32" spans="1:15" ht="25.5" x14ac:dyDescent="0.2">
      <c r="A32" s="45" t="s">
        <v>297</v>
      </c>
      <c r="B32" s="43" t="s">
        <v>298</v>
      </c>
      <c r="C32" s="117">
        <v>411416</v>
      </c>
      <c r="D32" s="69"/>
      <c r="E32" s="69"/>
      <c r="F32" s="117">
        <v>275475</v>
      </c>
      <c r="G32" s="39">
        <f t="shared" si="0"/>
        <v>66.95777509868357</v>
      </c>
      <c r="H32" s="71"/>
      <c r="I32" s="42"/>
      <c r="J32" s="42"/>
      <c r="K32" s="42"/>
      <c r="L32" s="42"/>
      <c r="M32" s="42"/>
      <c r="N32" s="42"/>
      <c r="O32" s="42"/>
    </row>
    <row r="33" spans="1:15" ht="25.5" x14ac:dyDescent="0.2">
      <c r="A33" s="45" t="s">
        <v>299</v>
      </c>
      <c r="B33" s="43" t="s">
        <v>204</v>
      </c>
      <c r="C33" s="117">
        <v>65714</v>
      </c>
      <c r="D33" s="69"/>
      <c r="E33" s="69"/>
      <c r="F33" s="117">
        <v>0</v>
      </c>
      <c r="G33" s="39">
        <f t="shared" si="0"/>
        <v>0</v>
      </c>
      <c r="H33" s="71"/>
      <c r="I33" s="42"/>
      <c r="J33" s="42"/>
      <c r="K33" s="42"/>
      <c r="L33" s="42"/>
      <c r="M33" s="42"/>
      <c r="N33" s="42"/>
      <c r="O33" s="42"/>
    </row>
    <row r="34" spans="1:15" x14ac:dyDescent="0.2">
      <c r="A34" s="74" t="s">
        <v>43</v>
      </c>
      <c r="B34" s="75" t="s">
        <v>44</v>
      </c>
      <c r="C34" s="116">
        <f>+C35+C42</f>
        <v>1522</v>
      </c>
      <c r="D34" s="40">
        <v>105</v>
      </c>
      <c r="E34" s="40">
        <v>0</v>
      </c>
      <c r="F34" s="116">
        <f>+F35+F42</f>
        <v>43</v>
      </c>
      <c r="G34" s="71">
        <f>+F34/C34*100</f>
        <v>2.8252299605781865</v>
      </c>
      <c r="H34" s="71" t="e">
        <f>+F34/E34*100</f>
        <v>#DIV/0!</v>
      </c>
      <c r="I34" s="42"/>
      <c r="J34" s="42"/>
      <c r="K34" s="42"/>
      <c r="L34" s="42"/>
      <c r="M34" s="42"/>
      <c r="N34" s="42"/>
      <c r="O34" s="42"/>
    </row>
    <row r="35" spans="1:15" x14ac:dyDescent="0.2">
      <c r="A35" s="72" t="s">
        <v>45</v>
      </c>
      <c r="B35" s="73" t="s">
        <v>46</v>
      </c>
      <c r="C35" s="116">
        <f>SUM(C36:C41)</f>
        <v>1522</v>
      </c>
      <c r="D35" s="69"/>
      <c r="E35" s="69"/>
      <c r="F35" s="116">
        <f>SUM(F36:F41)</f>
        <v>43</v>
      </c>
      <c r="G35" s="71">
        <f t="shared" si="0"/>
        <v>2.8252299605781865</v>
      </c>
      <c r="H35" s="71"/>
      <c r="I35" s="42"/>
      <c r="J35" s="42"/>
      <c r="K35" s="42"/>
      <c r="L35" s="42"/>
      <c r="M35" s="42"/>
      <c r="N35" s="42"/>
      <c r="O35" s="42"/>
    </row>
    <row r="36" spans="1:15" x14ac:dyDescent="0.2">
      <c r="A36" s="45" t="s">
        <v>300</v>
      </c>
      <c r="B36" s="43" t="s">
        <v>301</v>
      </c>
      <c r="C36" s="117">
        <v>1522</v>
      </c>
      <c r="D36" s="69"/>
      <c r="E36" s="69"/>
      <c r="F36" s="117">
        <v>6</v>
      </c>
      <c r="G36" s="39">
        <f t="shared" si="0"/>
        <v>0.39421813403416556</v>
      </c>
      <c r="H36" s="71"/>
      <c r="I36" s="42"/>
      <c r="J36" s="42"/>
      <c r="K36" s="42"/>
      <c r="L36" s="42"/>
      <c r="M36" s="42"/>
      <c r="N36" s="42"/>
      <c r="O36" s="42"/>
    </row>
    <row r="37" spans="1:15" x14ac:dyDescent="0.2">
      <c r="A37" s="45" t="s">
        <v>302</v>
      </c>
      <c r="B37" s="43" t="s">
        <v>303</v>
      </c>
      <c r="C37" s="117">
        <v>0</v>
      </c>
      <c r="D37" s="69"/>
      <c r="E37" s="69"/>
      <c r="F37" s="117">
        <v>0</v>
      </c>
      <c r="G37" s="39" t="e">
        <f t="shared" si="0"/>
        <v>#DIV/0!</v>
      </c>
      <c r="H37" s="71"/>
      <c r="I37" s="42"/>
      <c r="J37" s="42"/>
      <c r="K37" s="42"/>
      <c r="L37" s="42"/>
      <c r="M37" s="42"/>
      <c r="N37" s="42"/>
      <c r="O37" s="42"/>
    </row>
    <row r="38" spans="1:15" ht="25.5" x14ac:dyDescent="0.2">
      <c r="A38" s="45" t="s">
        <v>304</v>
      </c>
      <c r="B38" s="43" t="s">
        <v>305</v>
      </c>
      <c r="C38" s="117">
        <v>0</v>
      </c>
      <c r="D38" s="69"/>
      <c r="E38" s="69"/>
      <c r="F38" s="117">
        <v>37</v>
      </c>
      <c r="G38" s="39" t="e">
        <f t="shared" si="0"/>
        <v>#DIV/0!</v>
      </c>
      <c r="H38" s="71"/>
      <c r="I38" s="42"/>
      <c r="J38" s="42"/>
      <c r="K38" s="42"/>
      <c r="L38" s="42"/>
      <c r="M38" s="42"/>
      <c r="N38" s="42"/>
      <c r="O38" s="42"/>
    </row>
    <row r="39" spans="1:15" x14ac:dyDescent="0.2">
      <c r="A39" s="45" t="s">
        <v>306</v>
      </c>
      <c r="B39" s="43" t="s">
        <v>307</v>
      </c>
      <c r="C39" s="117">
        <v>0</v>
      </c>
      <c r="D39" s="69"/>
      <c r="E39" s="69"/>
      <c r="F39" s="117">
        <v>0</v>
      </c>
      <c r="G39" s="39" t="e">
        <f t="shared" si="0"/>
        <v>#DIV/0!</v>
      </c>
      <c r="H39" s="71"/>
      <c r="I39" s="42"/>
      <c r="J39" s="42"/>
      <c r="K39" s="42"/>
      <c r="L39" s="42"/>
      <c r="M39" s="42"/>
      <c r="N39" s="42"/>
      <c r="O39" s="42"/>
    </row>
    <row r="40" spans="1:15" ht="25.5" x14ac:dyDescent="0.2">
      <c r="A40" s="45" t="s">
        <v>47</v>
      </c>
      <c r="B40" s="43" t="s">
        <v>48</v>
      </c>
      <c r="C40" s="117">
        <v>0</v>
      </c>
      <c r="D40" s="69"/>
      <c r="E40" s="69"/>
      <c r="F40" s="117">
        <v>0</v>
      </c>
      <c r="G40" s="39" t="e">
        <f t="shared" si="0"/>
        <v>#DIV/0!</v>
      </c>
      <c r="H40" s="71"/>
      <c r="I40" s="42"/>
      <c r="J40" s="42"/>
      <c r="K40" s="42"/>
      <c r="L40" s="42"/>
      <c r="M40" s="42"/>
      <c r="N40" s="42"/>
      <c r="O40" s="42"/>
    </row>
    <row r="41" spans="1:15" x14ac:dyDescent="0.2">
      <c r="A41" s="45" t="s">
        <v>308</v>
      </c>
      <c r="B41" s="43" t="s">
        <v>309</v>
      </c>
      <c r="C41" s="117">
        <v>0</v>
      </c>
      <c r="D41" s="69"/>
      <c r="E41" s="69"/>
      <c r="F41" s="117">
        <v>0</v>
      </c>
      <c r="G41" s="39" t="e">
        <f t="shared" si="0"/>
        <v>#DIV/0!</v>
      </c>
      <c r="H41" s="71"/>
      <c r="I41" s="42"/>
      <c r="J41" s="42"/>
      <c r="K41" s="42"/>
      <c r="L41" s="42"/>
      <c r="M41" s="42"/>
      <c r="N41" s="42"/>
      <c r="O41" s="42"/>
    </row>
    <row r="42" spans="1:15" x14ac:dyDescent="0.2">
      <c r="A42" s="72" t="s">
        <v>310</v>
      </c>
      <c r="B42" s="73" t="s">
        <v>311</v>
      </c>
      <c r="C42" s="116">
        <f>+C43+C44</f>
        <v>0</v>
      </c>
      <c r="D42" s="69"/>
      <c r="E42" s="69"/>
      <c r="F42" s="116">
        <f>+F43+F44</f>
        <v>0</v>
      </c>
      <c r="G42" s="71" t="e">
        <f t="shared" si="0"/>
        <v>#DIV/0!</v>
      </c>
      <c r="H42" s="71"/>
      <c r="I42" s="42"/>
      <c r="J42" s="42"/>
      <c r="K42" s="42"/>
      <c r="L42" s="42"/>
      <c r="M42" s="42"/>
      <c r="N42" s="42"/>
      <c r="O42" s="42"/>
    </row>
    <row r="43" spans="1:15" x14ac:dyDescent="0.2">
      <c r="A43" s="45" t="s">
        <v>312</v>
      </c>
      <c r="B43" s="43" t="s">
        <v>313</v>
      </c>
      <c r="C43" s="117">
        <v>0</v>
      </c>
      <c r="D43" s="69"/>
      <c r="E43" s="69"/>
      <c r="F43" s="117">
        <v>0</v>
      </c>
      <c r="G43" s="39" t="e">
        <f t="shared" si="0"/>
        <v>#DIV/0!</v>
      </c>
      <c r="H43" s="71"/>
      <c r="I43" s="42"/>
      <c r="J43" s="42"/>
      <c r="K43" s="42"/>
      <c r="L43" s="42"/>
      <c r="M43" s="42"/>
      <c r="N43" s="42"/>
      <c r="O43" s="42"/>
    </row>
    <row r="44" spans="1:15" x14ac:dyDescent="0.2">
      <c r="A44" s="45" t="s">
        <v>314</v>
      </c>
      <c r="B44" s="43" t="s">
        <v>315</v>
      </c>
      <c r="C44" s="117">
        <v>0</v>
      </c>
      <c r="D44" s="69"/>
      <c r="E44" s="69"/>
      <c r="F44" s="117">
        <v>0</v>
      </c>
      <c r="G44" s="39" t="e">
        <f t="shared" si="0"/>
        <v>#DIV/0!</v>
      </c>
      <c r="H44" s="71"/>
      <c r="I44" s="42"/>
      <c r="J44" s="42"/>
      <c r="K44" s="42"/>
      <c r="L44" s="42"/>
      <c r="M44" s="42"/>
      <c r="N44" s="42"/>
      <c r="O44" s="42"/>
    </row>
    <row r="45" spans="1:15" ht="25.5" x14ac:dyDescent="0.2">
      <c r="A45" s="74" t="s">
        <v>49</v>
      </c>
      <c r="B45" s="75" t="s">
        <v>50</v>
      </c>
      <c r="C45" s="116">
        <f>+C46+C48</f>
        <v>281827</v>
      </c>
      <c r="D45" s="40">
        <v>254103</v>
      </c>
      <c r="E45" s="40">
        <v>0</v>
      </c>
      <c r="F45" s="116">
        <f>+F46+F48</f>
        <v>252189</v>
      </c>
      <c r="G45" s="71">
        <f>+F45/C45*100</f>
        <v>89.483619383522523</v>
      </c>
      <c r="H45" s="71" t="e">
        <f>+F45/E45*100</f>
        <v>#DIV/0!</v>
      </c>
      <c r="I45" s="42"/>
      <c r="J45" s="42"/>
      <c r="K45" s="42"/>
      <c r="L45" s="42"/>
      <c r="M45" s="42"/>
      <c r="N45" s="42"/>
      <c r="O45" s="42"/>
    </row>
    <row r="46" spans="1:15" x14ac:dyDescent="0.2">
      <c r="A46" s="72" t="s">
        <v>316</v>
      </c>
      <c r="B46" s="73" t="s">
        <v>317</v>
      </c>
      <c r="C46" s="116">
        <f>+C47</f>
        <v>0</v>
      </c>
      <c r="D46" s="69"/>
      <c r="E46" s="69"/>
      <c r="F46" s="116">
        <f>+F47</f>
        <v>0</v>
      </c>
      <c r="G46" s="71" t="e">
        <f t="shared" si="0"/>
        <v>#DIV/0!</v>
      </c>
      <c r="H46" s="71"/>
      <c r="I46" s="42"/>
      <c r="J46" s="42"/>
      <c r="K46" s="42"/>
      <c r="L46" s="42"/>
      <c r="M46" s="42"/>
      <c r="N46" s="42"/>
      <c r="O46" s="42"/>
    </row>
    <row r="47" spans="1:15" x14ac:dyDescent="0.2">
      <c r="A47" s="45" t="s">
        <v>318</v>
      </c>
      <c r="B47" s="43" t="s">
        <v>319</v>
      </c>
      <c r="C47" s="117">
        <v>0</v>
      </c>
      <c r="D47" s="69"/>
      <c r="E47" s="69"/>
      <c r="F47" s="117">
        <v>0</v>
      </c>
      <c r="G47" s="39" t="e">
        <f t="shared" si="0"/>
        <v>#DIV/0!</v>
      </c>
      <c r="H47" s="71"/>
      <c r="I47" s="42"/>
      <c r="J47" s="42"/>
      <c r="K47" s="42"/>
      <c r="L47" s="42"/>
      <c r="M47" s="42"/>
      <c r="N47" s="42"/>
      <c r="O47" s="42"/>
    </row>
    <row r="48" spans="1:15" x14ac:dyDescent="0.2">
      <c r="A48" s="72" t="s">
        <v>51</v>
      </c>
      <c r="B48" s="73" t="s">
        <v>52</v>
      </c>
      <c r="C48" s="116">
        <f>+C49+C50</f>
        <v>281827</v>
      </c>
      <c r="D48" s="69"/>
      <c r="E48" s="69"/>
      <c r="F48" s="116">
        <f>+F49+F50</f>
        <v>252189</v>
      </c>
      <c r="G48" s="71">
        <f t="shared" si="0"/>
        <v>89.483619383522523</v>
      </c>
      <c r="H48" s="71"/>
      <c r="I48" s="42"/>
      <c r="J48" s="42"/>
      <c r="K48" s="42"/>
      <c r="L48" s="42"/>
      <c r="M48" s="42"/>
      <c r="N48" s="42"/>
      <c r="O48" s="42"/>
    </row>
    <row r="49" spans="1:15" x14ac:dyDescent="0.2">
      <c r="A49" s="45" t="s">
        <v>320</v>
      </c>
      <c r="B49" s="43" t="s">
        <v>321</v>
      </c>
      <c r="C49" s="117">
        <v>0</v>
      </c>
      <c r="D49" s="69"/>
      <c r="E49" s="69"/>
      <c r="F49" s="117">
        <v>0</v>
      </c>
      <c r="G49" s="39" t="e">
        <f t="shared" si="0"/>
        <v>#DIV/0!</v>
      </c>
      <c r="H49" s="71"/>
      <c r="I49" s="42"/>
      <c r="J49" s="42"/>
      <c r="K49" s="42"/>
      <c r="L49" s="42"/>
      <c r="M49" s="42"/>
      <c r="N49" s="42"/>
      <c r="O49" s="42"/>
    </row>
    <row r="50" spans="1:15" x14ac:dyDescent="0.2">
      <c r="A50" s="45" t="s">
        <v>53</v>
      </c>
      <c r="B50" s="43" t="s">
        <v>54</v>
      </c>
      <c r="C50" s="117">
        <v>281827</v>
      </c>
      <c r="D50" s="69"/>
      <c r="E50" s="69"/>
      <c r="F50" s="117">
        <v>252189</v>
      </c>
      <c r="G50" s="39">
        <f t="shared" si="0"/>
        <v>89.483619383522523</v>
      </c>
      <c r="H50" s="71"/>
      <c r="I50" s="42"/>
      <c r="J50" s="42"/>
      <c r="K50" s="42"/>
      <c r="L50" s="42"/>
      <c r="M50" s="42"/>
      <c r="N50" s="42"/>
      <c r="O50" s="42"/>
    </row>
    <row r="51" spans="1:15" ht="25.5" x14ac:dyDescent="0.2">
      <c r="A51" s="74" t="s">
        <v>322</v>
      </c>
      <c r="B51" s="75" t="s">
        <v>323</v>
      </c>
      <c r="C51" s="116">
        <f>+C52+C55</f>
        <v>1012685</v>
      </c>
      <c r="D51" s="40">
        <v>1073404</v>
      </c>
      <c r="E51" s="40">
        <v>0</v>
      </c>
      <c r="F51" s="116">
        <f>+F52+F55</f>
        <v>988821</v>
      </c>
      <c r="G51" s="71">
        <f>+F51/C51*100</f>
        <v>97.643492300172312</v>
      </c>
      <c r="H51" s="71" t="e">
        <f>+F51/E51*100</f>
        <v>#DIV/0!</v>
      </c>
      <c r="I51" s="42"/>
      <c r="J51" s="42"/>
      <c r="K51" s="42"/>
      <c r="L51" s="42"/>
      <c r="M51" s="42"/>
      <c r="N51" s="42"/>
      <c r="O51" s="42"/>
    </row>
    <row r="52" spans="1:15" x14ac:dyDescent="0.2">
      <c r="A52" s="72" t="s">
        <v>324</v>
      </c>
      <c r="B52" s="73" t="s">
        <v>325</v>
      </c>
      <c r="C52" s="116">
        <f>+C53+C54</f>
        <v>949921</v>
      </c>
      <c r="D52" s="69"/>
      <c r="E52" s="69"/>
      <c r="F52" s="116">
        <f>+F53+F54</f>
        <v>905550</v>
      </c>
      <c r="G52" s="71">
        <f t="shared" si="0"/>
        <v>95.32897998886223</v>
      </c>
      <c r="H52" s="71"/>
      <c r="I52" s="42"/>
      <c r="J52" s="42"/>
      <c r="K52" s="42"/>
      <c r="L52" s="42"/>
      <c r="M52" s="42"/>
      <c r="N52" s="42"/>
      <c r="O52" s="42"/>
    </row>
    <row r="53" spans="1:15" x14ac:dyDescent="0.2">
      <c r="A53" s="45" t="s">
        <v>326</v>
      </c>
      <c r="B53" s="43" t="s">
        <v>327</v>
      </c>
      <c r="C53" s="117">
        <v>0</v>
      </c>
      <c r="D53" s="69"/>
      <c r="E53" s="69"/>
      <c r="F53" s="117">
        <v>0</v>
      </c>
      <c r="G53" s="39" t="e">
        <f t="shared" si="0"/>
        <v>#DIV/0!</v>
      </c>
      <c r="H53" s="71"/>
      <c r="I53" s="42"/>
      <c r="J53" s="42"/>
      <c r="K53" s="42"/>
      <c r="L53" s="42"/>
      <c r="M53" s="42"/>
      <c r="N53" s="42"/>
      <c r="O53" s="42"/>
    </row>
    <row r="54" spans="1:15" x14ac:dyDescent="0.2">
      <c r="A54" s="45" t="s">
        <v>328</v>
      </c>
      <c r="B54" s="43" t="s">
        <v>329</v>
      </c>
      <c r="C54" s="117">
        <v>949921</v>
      </c>
      <c r="D54" s="69"/>
      <c r="E54" s="69"/>
      <c r="F54" s="117">
        <v>905550</v>
      </c>
      <c r="G54" s="39">
        <f t="shared" si="0"/>
        <v>95.32897998886223</v>
      </c>
      <c r="H54" s="71"/>
      <c r="I54" s="42"/>
      <c r="J54" s="42"/>
      <c r="K54" s="42"/>
      <c r="L54" s="42"/>
      <c r="M54" s="42"/>
      <c r="N54" s="42"/>
      <c r="O54" s="42"/>
    </row>
    <row r="55" spans="1:15" x14ac:dyDescent="0.2">
      <c r="A55" s="72" t="s">
        <v>330</v>
      </c>
      <c r="B55" s="73" t="s">
        <v>331</v>
      </c>
      <c r="C55" s="116">
        <f>+C56+C57</f>
        <v>62764</v>
      </c>
      <c r="D55" s="69"/>
      <c r="E55" s="69"/>
      <c r="F55" s="116">
        <f>+F56+F57</f>
        <v>83271</v>
      </c>
      <c r="G55" s="71">
        <f t="shared" si="0"/>
        <v>132.67318845197883</v>
      </c>
      <c r="H55" s="71"/>
      <c r="I55" s="42"/>
      <c r="J55" s="42"/>
      <c r="K55" s="42"/>
      <c r="L55" s="42"/>
      <c r="M55" s="42"/>
      <c r="N55" s="42"/>
      <c r="O55" s="42"/>
    </row>
    <row r="56" spans="1:15" x14ac:dyDescent="0.2">
      <c r="A56" s="45" t="s">
        <v>332</v>
      </c>
      <c r="B56" s="43" t="s">
        <v>214</v>
      </c>
      <c r="C56" s="117">
        <v>62764</v>
      </c>
      <c r="D56" s="69"/>
      <c r="E56" s="69"/>
      <c r="F56" s="117">
        <v>83271</v>
      </c>
      <c r="G56" s="39">
        <f t="shared" si="0"/>
        <v>132.67318845197883</v>
      </c>
      <c r="H56" s="71"/>
      <c r="I56" s="42"/>
      <c r="J56" s="42"/>
      <c r="K56" s="42"/>
      <c r="L56" s="42"/>
      <c r="M56" s="42"/>
      <c r="N56" s="42"/>
      <c r="O56" s="42"/>
    </row>
    <row r="57" spans="1:15" x14ac:dyDescent="0.2">
      <c r="A57" s="45" t="s">
        <v>333</v>
      </c>
      <c r="B57" s="43" t="s">
        <v>220</v>
      </c>
      <c r="C57" s="117">
        <v>0</v>
      </c>
      <c r="D57" s="69"/>
      <c r="E57" s="69"/>
      <c r="F57" s="117">
        <v>0</v>
      </c>
      <c r="G57" s="39" t="e">
        <f t="shared" si="0"/>
        <v>#DIV/0!</v>
      </c>
      <c r="H57" s="71"/>
      <c r="I57" s="42"/>
      <c r="J57" s="42"/>
      <c r="K57" s="42"/>
      <c r="L57" s="42"/>
      <c r="M57" s="42"/>
      <c r="N57" s="42"/>
      <c r="O57" s="42"/>
    </row>
    <row r="58" spans="1:15" x14ac:dyDescent="0.2">
      <c r="A58" s="74">
        <v>67</v>
      </c>
      <c r="B58" s="75" t="s">
        <v>537</v>
      </c>
      <c r="C58" s="116">
        <f>+C59+C63</f>
        <v>6961662</v>
      </c>
      <c r="D58" s="40">
        <v>7628931</v>
      </c>
      <c r="E58" s="40">
        <v>0</v>
      </c>
      <c r="F58" s="116">
        <f>+F59+F63</f>
        <v>7750108</v>
      </c>
      <c r="G58" s="71">
        <f>+F58/C58*100</f>
        <v>111.32554266495558</v>
      </c>
      <c r="H58" s="71" t="e">
        <f>+F58/E58*100</f>
        <v>#DIV/0!</v>
      </c>
      <c r="I58" s="42"/>
      <c r="J58" s="42"/>
      <c r="K58" s="42"/>
      <c r="L58" s="42"/>
      <c r="M58" s="42"/>
      <c r="N58" s="42"/>
      <c r="O58" s="42"/>
    </row>
    <row r="59" spans="1:15" x14ac:dyDescent="0.2">
      <c r="A59" s="72">
        <v>671</v>
      </c>
      <c r="B59" s="73" t="s">
        <v>537</v>
      </c>
      <c r="C59" s="116">
        <f>+C60+C61+C62</f>
        <v>6961662</v>
      </c>
      <c r="D59" s="69"/>
      <c r="E59" s="69"/>
      <c r="F59" s="116">
        <f>+F60+F61+F62</f>
        <v>7750108</v>
      </c>
      <c r="G59" s="71">
        <f t="shared" si="0"/>
        <v>111.32554266495558</v>
      </c>
      <c r="H59" s="71"/>
      <c r="I59" s="42"/>
      <c r="J59" s="42"/>
      <c r="K59" s="42"/>
      <c r="L59" s="42"/>
      <c r="M59" s="42"/>
      <c r="N59" s="42"/>
      <c r="O59" s="42"/>
    </row>
    <row r="60" spans="1:15" x14ac:dyDescent="0.2">
      <c r="A60" s="45">
        <v>6711</v>
      </c>
      <c r="B60" s="43" t="s">
        <v>538</v>
      </c>
      <c r="C60" s="117">
        <v>6961662</v>
      </c>
      <c r="D60" s="69"/>
      <c r="E60" s="69"/>
      <c r="F60" s="117">
        <v>7750108</v>
      </c>
      <c r="G60" s="39">
        <f t="shared" si="0"/>
        <v>111.32554266495558</v>
      </c>
      <c r="H60" s="71"/>
      <c r="I60" s="42"/>
      <c r="J60" s="42"/>
      <c r="K60" s="42"/>
      <c r="L60" s="42"/>
      <c r="M60" s="42"/>
      <c r="N60" s="42"/>
      <c r="O60" s="42"/>
    </row>
    <row r="61" spans="1:15" x14ac:dyDescent="0.2">
      <c r="A61" s="45">
        <v>6712</v>
      </c>
      <c r="B61" s="43" t="s">
        <v>538</v>
      </c>
      <c r="C61" s="117">
        <v>0</v>
      </c>
      <c r="D61" s="69"/>
      <c r="E61" s="69"/>
      <c r="F61" s="117">
        <v>0</v>
      </c>
      <c r="G61" s="39" t="e">
        <f t="shared" si="0"/>
        <v>#DIV/0!</v>
      </c>
      <c r="H61" s="71"/>
      <c r="I61" s="42"/>
      <c r="J61" s="42"/>
      <c r="K61" s="42"/>
      <c r="L61" s="42"/>
      <c r="M61" s="42"/>
      <c r="N61" s="42"/>
      <c r="O61" s="42"/>
    </row>
    <row r="62" spans="1:15" x14ac:dyDescent="0.2">
      <c r="A62" s="45">
        <v>6714</v>
      </c>
      <c r="B62" s="43" t="s">
        <v>539</v>
      </c>
      <c r="C62" s="117">
        <v>0</v>
      </c>
      <c r="D62" s="69"/>
      <c r="E62" s="69"/>
      <c r="F62" s="117">
        <v>0</v>
      </c>
      <c r="G62" s="39" t="e">
        <f t="shared" si="0"/>
        <v>#DIV/0!</v>
      </c>
      <c r="H62" s="71"/>
      <c r="I62" s="42"/>
      <c r="J62" s="42"/>
      <c r="K62" s="42"/>
      <c r="L62" s="42"/>
      <c r="M62" s="42"/>
      <c r="N62" s="42"/>
      <c r="O62" s="42"/>
    </row>
    <row r="63" spans="1:15" x14ac:dyDescent="0.2">
      <c r="A63" s="72">
        <v>673</v>
      </c>
      <c r="B63" s="73" t="s">
        <v>553</v>
      </c>
      <c r="C63" s="116">
        <f>+C64</f>
        <v>0</v>
      </c>
      <c r="D63" s="69"/>
      <c r="E63" s="69"/>
      <c r="F63" s="116">
        <f>+F64</f>
        <v>0</v>
      </c>
      <c r="G63" s="71" t="e">
        <f t="shared" si="0"/>
        <v>#DIV/0!</v>
      </c>
      <c r="H63" s="71"/>
      <c r="I63" s="42"/>
      <c r="J63" s="42"/>
      <c r="K63" s="42"/>
      <c r="L63" s="42"/>
      <c r="M63" s="42"/>
      <c r="N63" s="42"/>
      <c r="O63" s="42"/>
    </row>
    <row r="64" spans="1:15" x14ac:dyDescent="0.2">
      <c r="A64" s="45">
        <v>6731</v>
      </c>
      <c r="B64" s="43" t="s">
        <v>553</v>
      </c>
      <c r="C64" s="117">
        <v>0</v>
      </c>
      <c r="D64" s="69"/>
      <c r="E64" s="69"/>
      <c r="F64" s="117">
        <v>0</v>
      </c>
      <c r="G64" s="39" t="e">
        <f t="shared" si="0"/>
        <v>#DIV/0!</v>
      </c>
      <c r="H64" s="71"/>
      <c r="I64" s="42"/>
      <c r="J64" s="42"/>
      <c r="K64" s="42"/>
      <c r="L64" s="42"/>
      <c r="M64" s="42"/>
      <c r="N64" s="42"/>
      <c r="O64" s="42"/>
    </row>
    <row r="65" spans="1:15" x14ac:dyDescent="0.2">
      <c r="A65" s="74" t="s">
        <v>334</v>
      </c>
      <c r="B65" s="75" t="s">
        <v>335</v>
      </c>
      <c r="C65" s="116">
        <f>+C66+C68</f>
        <v>1460</v>
      </c>
      <c r="D65" s="40">
        <v>0</v>
      </c>
      <c r="E65" s="40">
        <v>0</v>
      </c>
      <c r="F65" s="116">
        <f>+F66+F68</f>
        <v>0</v>
      </c>
      <c r="G65" s="71">
        <f>+F65/C65*100</f>
        <v>0</v>
      </c>
      <c r="H65" s="71" t="e">
        <f>+F65/E65*100</f>
        <v>#DIV/0!</v>
      </c>
      <c r="I65" s="42"/>
      <c r="J65" s="42"/>
      <c r="K65" s="42"/>
      <c r="L65" s="42"/>
      <c r="M65" s="42"/>
      <c r="N65" s="42"/>
      <c r="O65" s="42"/>
    </row>
    <row r="66" spans="1:15" x14ac:dyDescent="0.2">
      <c r="A66" s="72" t="s">
        <v>336</v>
      </c>
      <c r="B66" s="73" t="s">
        <v>337</v>
      </c>
      <c r="C66" s="116">
        <f>+C67</f>
        <v>0</v>
      </c>
      <c r="D66" s="69"/>
      <c r="E66" s="69"/>
      <c r="F66" s="116">
        <f>+F67</f>
        <v>0</v>
      </c>
      <c r="G66" s="71" t="e">
        <f t="shared" si="0"/>
        <v>#DIV/0!</v>
      </c>
      <c r="H66" s="71"/>
      <c r="I66" s="42"/>
      <c r="J66" s="42"/>
      <c r="K66" s="42"/>
      <c r="L66" s="42"/>
      <c r="M66" s="42"/>
      <c r="N66" s="42"/>
      <c r="O66" s="42"/>
    </row>
    <row r="67" spans="1:15" x14ac:dyDescent="0.2">
      <c r="A67" s="45" t="s">
        <v>338</v>
      </c>
      <c r="B67" s="43" t="s">
        <v>339</v>
      </c>
      <c r="C67" s="117">
        <v>0</v>
      </c>
      <c r="D67" s="69"/>
      <c r="E67" s="69"/>
      <c r="F67" s="117">
        <v>0</v>
      </c>
      <c r="G67" s="39" t="e">
        <f t="shared" si="0"/>
        <v>#DIV/0!</v>
      </c>
      <c r="H67" s="71"/>
      <c r="I67" s="42"/>
      <c r="J67" s="42"/>
      <c r="K67" s="42"/>
      <c r="L67" s="42"/>
      <c r="M67" s="42"/>
      <c r="N67" s="42"/>
      <c r="O67" s="42"/>
    </row>
    <row r="68" spans="1:15" x14ac:dyDescent="0.2">
      <c r="A68" s="72" t="s">
        <v>340</v>
      </c>
      <c r="B68" s="73" t="s">
        <v>341</v>
      </c>
      <c r="C68" s="116">
        <f>+C69</f>
        <v>1460</v>
      </c>
      <c r="D68" s="69"/>
      <c r="E68" s="69"/>
      <c r="F68" s="116">
        <f>+F69</f>
        <v>0</v>
      </c>
      <c r="G68" s="71">
        <f t="shared" si="0"/>
        <v>0</v>
      </c>
      <c r="H68" s="71"/>
      <c r="I68" s="42"/>
      <c r="J68" s="42"/>
      <c r="K68" s="42"/>
      <c r="L68" s="42"/>
      <c r="M68" s="42"/>
      <c r="N68" s="42"/>
      <c r="O68" s="42"/>
    </row>
    <row r="69" spans="1:15" x14ac:dyDescent="0.2">
      <c r="A69" s="45" t="s">
        <v>342</v>
      </c>
      <c r="B69" s="43" t="s">
        <v>341</v>
      </c>
      <c r="C69" s="117">
        <v>1460</v>
      </c>
      <c r="D69" s="69"/>
      <c r="E69" s="69"/>
      <c r="F69" s="117">
        <v>0</v>
      </c>
      <c r="G69" s="39">
        <f t="shared" si="0"/>
        <v>0</v>
      </c>
      <c r="H69" s="71"/>
      <c r="I69" s="42"/>
      <c r="J69" s="42"/>
      <c r="K69" s="42"/>
      <c r="L69" s="42"/>
      <c r="M69" s="42"/>
      <c r="N69" s="42"/>
      <c r="O69" s="42"/>
    </row>
    <row r="70" spans="1:15" x14ac:dyDescent="0.2">
      <c r="A70" s="86" t="s">
        <v>343</v>
      </c>
      <c r="B70" s="87" t="s">
        <v>344</v>
      </c>
      <c r="C70" s="115">
        <f>+C71+C76</f>
        <v>207</v>
      </c>
      <c r="D70" s="89">
        <f>+D71+D76</f>
        <v>332</v>
      </c>
      <c r="E70" s="89">
        <f>+E71+E76</f>
        <v>0</v>
      </c>
      <c r="F70" s="115">
        <f>+F71+F76</f>
        <v>110</v>
      </c>
      <c r="G70" s="90">
        <f>+F70/C70*100</f>
        <v>53.140096618357489</v>
      </c>
      <c r="H70" s="90" t="e">
        <f>+F70/E70*100</f>
        <v>#DIV/0!</v>
      </c>
      <c r="I70" s="51"/>
      <c r="J70" s="51"/>
      <c r="K70" s="51"/>
      <c r="L70" s="51"/>
      <c r="M70" s="51"/>
      <c r="N70" s="51"/>
      <c r="O70" s="51"/>
    </row>
    <row r="71" spans="1:15" x14ac:dyDescent="0.2">
      <c r="A71" s="74" t="s">
        <v>345</v>
      </c>
      <c r="B71" s="75" t="s">
        <v>346</v>
      </c>
      <c r="C71" s="116">
        <f>+C72+C74</f>
        <v>0</v>
      </c>
      <c r="D71" s="40">
        <v>0</v>
      </c>
      <c r="E71" s="40">
        <v>0</v>
      </c>
      <c r="F71" s="116">
        <f>+F72+F74</f>
        <v>0</v>
      </c>
      <c r="G71" s="71" t="e">
        <f>+F71/C71*100</f>
        <v>#DIV/0!</v>
      </c>
      <c r="H71" s="71" t="e">
        <f>+F71/E71*100</f>
        <v>#DIV/0!</v>
      </c>
      <c r="I71" s="42"/>
      <c r="J71" s="42"/>
      <c r="K71" s="42"/>
      <c r="L71" s="42"/>
      <c r="M71" s="42"/>
      <c r="N71" s="42"/>
      <c r="O71" s="42"/>
    </row>
    <row r="72" spans="1:15" x14ac:dyDescent="0.2">
      <c r="A72" s="72" t="s">
        <v>347</v>
      </c>
      <c r="B72" s="73" t="s">
        <v>348</v>
      </c>
      <c r="C72" s="116">
        <f>+C73</f>
        <v>0</v>
      </c>
      <c r="D72" s="69"/>
      <c r="E72" s="69"/>
      <c r="F72" s="116">
        <f>+F73</f>
        <v>0</v>
      </c>
      <c r="G72" s="71" t="e">
        <f t="shared" si="0"/>
        <v>#DIV/0!</v>
      </c>
      <c r="H72" s="71"/>
      <c r="I72" s="42"/>
      <c r="J72" s="42"/>
      <c r="K72" s="42"/>
      <c r="L72" s="42"/>
      <c r="M72" s="42"/>
      <c r="N72" s="42"/>
      <c r="O72" s="42"/>
    </row>
    <row r="73" spans="1:15" x14ac:dyDescent="0.2">
      <c r="A73" s="45" t="s">
        <v>349</v>
      </c>
      <c r="B73" s="43" t="s">
        <v>350</v>
      </c>
      <c r="C73" s="117">
        <v>0</v>
      </c>
      <c r="D73" s="69"/>
      <c r="E73" s="69"/>
      <c r="F73" s="117">
        <v>0</v>
      </c>
      <c r="G73" s="39" t="e">
        <f t="shared" ref="G73:G87" si="1">+F73/C73*100</f>
        <v>#DIV/0!</v>
      </c>
      <c r="H73" s="71"/>
      <c r="I73" s="42"/>
      <c r="J73" s="42"/>
      <c r="K73" s="42"/>
      <c r="L73" s="42"/>
      <c r="M73" s="42"/>
      <c r="N73" s="42"/>
      <c r="O73" s="42"/>
    </row>
    <row r="74" spans="1:15" x14ac:dyDescent="0.2">
      <c r="A74" s="72" t="s">
        <v>351</v>
      </c>
      <c r="B74" s="73" t="s">
        <v>352</v>
      </c>
      <c r="C74" s="116">
        <f>+C75</f>
        <v>0</v>
      </c>
      <c r="D74" s="69"/>
      <c r="E74" s="69"/>
      <c r="F74" s="116">
        <f>+F75</f>
        <v>0</v>
      </c>
      <c r="G74" s="71" t="e">
        <f t="shared" si="1"/>
        <v>#DIV/0!</v>
      </c>
      <c r="H74" s="71"/>
      <c r="I74" s="42"/>
      <c r="J74" s="42"/>
      <c r="K74" s="42"/>
      <c r="L74" s="42"/>
      <c r="M74" s="42"/>
      <c r="N74" s="42"/>
      <c r="O74" s="42"/>
    </row>
    <row r="75" spans="1:15" x14ac:dyDescent="0.2">
      <c r="A75" s="45" t="s">
        <v>353</v>
      </c>
      <c r="B75" s="43" t="s">
        <v>354</v>
      </c>
      <c r="C75" s="117">
        <v>0</v>
      </c>
      <c r="D75" s="69"/>
      <c r="E75" s="69"/>
      <c r="F75" s="117">
        <v>0</v>
      </c>
      <c r="G75" s="39" t="e">
        <f t="shared" si="1"/>
        <v>#DIV/0!</v>
      </c>
      <c r="H75" s="71"/>
      <c r="I75" s="42"/>
      <c r="J75" s="42"/>
      <c r="K75" s="42"/>
      <c r="L75" s="42"/>
      <c r="M75" s="42"/>
      <c r="N75" s="42"/>
      <c r="O75" s="42"/>
    </row>
    <row r="76" spans="1:15" x14ac:dyDescent="0.2">
      <c r="A76" s="74" t="s">
        <v>355</v>
      </c>
      <c r="B76" s="75" t="s">
        <v>356</v>
      </c>
      <c r="C76" s="116">
        <f>+C77+C80+C84+C87</f>
        <v>207</v>
      </c>
      <c r="D76" s="40">
        <v>332</v>
      </c>
      <c r="E76" s="40">
        <v>0</v>
      </c>
      <c r="F76" s="116">
        <f>+F77+F80+F84+F87</f>
        <v>110</v>
      </c>
      <c r="G76" s="71">
        <f>+F76/C76*100</f>
        <v>53.140096618357489</v>
      </c>
      <c r="H76" s="71" t="e">
        <f>+F76/E76*100</f>
        <v>#DIV/0!</v>
      </c>
      <c r="I76" s="42"/>
      <c r="J76" s="42"/>
      <c r="K76" s="42"/>
      <c r="L76" s="42"/>
      <c r="M76" s="42"/>
      <c r="N76" s="42"/>
      <c r="O76" s="42"/>
    </row>
    <row r="77" spans="1:15" x14ac:dyDescent="0.2">
      <c r="A77" s="72" t="s">
        <v>357</v>
      </c>
      <c r="B77" s="73" t="s">
        <v>358</v>
      </c>
      <c r="C77" s="116">
        <f>+C78+C79</f>
        <v>207</v>
      </c>
      <c r="D77" s="69"/>
      <c r="E77" s="69"/>
      <c r="F77" s="116">
        <f>+F78+F79</f>
        <v>110</v>
      </c>
      <c r="G77" s="71">
        <f t="shared" si="1"/>
        <v>53.140096618357489</v>
      </c>
      <c r="H77" s="71"/>
      <c r="I77" s="42"/>
      <c r="J77" s="42"/>
      <c r="K77" s="42"/>
      <c r="L77" s="42"/>
      <c r="M77" s="42"/>
      <c r="N77" s="42"/>
      <c r="O77" s="42"/>
    </row>
    <row r="78" spans="1:15" x14ac:dyDescent="0.2">
      <c r="A78" s="45" t="s">
        <v>359</v>
      </c>
      <c r="B78" s="43" t="s">
        <v>360</v>
      </c>
      <c r="C78" s="117">
        <v>207</v>
      </c>
      <c r="D78" s="69"/>
      <c r="E78" s="69"/>
      <c r="F78" s="117">
        <v>110</v>
      </c>
      <c r="G78" s="39">
        <f>+F78/C78*100</f>
        <v>53.140096618357489</v>
      </c>
      <c r="H78" s="71"/>
      <c r="I78" s="42"/>
      <c r="J78" s="42"/>
      <c r="K78" s="42"/>
      <c r="L78" s="42"/>
      <c r="M78" s="42"/>
      <c r="N78" s="42"/>
      <c r="O78" s="42"/>
    </row>
    <row r="79" spans="1:15" x14ac:dyDescent="0.2">
      <c r="A79" s="45" t="s">
        <v>361</v>
      </c>
      <c r="B79" s="43" t="s">
        <v>240</v>
      </c>
      <c r="C79" s="117">
        <v>0</v>
      </c>
      <c r="D79" s="69"/>
      <c r="E79" s="69"/>
      <c r="F79" s="117">
        <v>0</v>
      </c>
      <c r="G79" s="39" t="e">
        <f t="shared" si="1"/>
        <v>#DIV/0!</v>
      </c>
      <c r="H79" s="71"/>
      <c r="I79" s="42"/>
      <c r="J79" s="42"/>
      <c r="K79" s="42"/>
      <c r="L79" s="42"/>
      <c r="M79" s="42"/>
      <c r="N79" s="42"/>
      <c r="O79" s="42"/>
    </row>
    <row r="80" spans="1:15" x14ac:dyDescent="0.2">
      <c r="A80" s="72" t="s">
        <v>362</v>
      </c>
      <c r="B80" s="73" t="s">
        <v>363</v>
      </c>
      <c r="C80" s="116">
        <f>+C81+C82+C83</f>
        <v>0</v>
      </c>
      <c r="D80" s="69"/>
      <c r="E80" s="69"/>
      <c r="F80" s="116">
        <f>+F81+F82+F83</f>
        <v>0</v>
      </c>
      <c r="G80" s="71" t="e">
        <f t="shared" si="1"/>
        <v>#DIV/0!</v>
      </c>
      <c r="H80" s="71"/>
      <c r="I80" s="42"/>
      <c r="J80" s="42"/>
      <c r="K80" s="42"/>
      <c r="L80" s="42"/>
      <c r="M80" s="42"/>
      <c r="N80" s="42"/>
      <c r="O80" s="42"/>
    </row>
    <row r="81" spans="1:15" x14ac:dyDescent="0.2">
      <c r="A81" s="45" t="s">
        <v>364</v>
      </c>
      <c r="B81" s="43" t="s">
        <v>244</v>
      </c>
      <c r="C81" s="117">
        <v>0</v>
      </c>
      <c r="D81" s="69"/>
      <c r="E81" s="69"/>
      <c r="F81" s="117">
        <v>0</v>
      </c>
      <c r="G81" s="39" t="e">
        <f t="shared" si="1"/>
        <v>#DIV/0!</v>
      </c>
      <c r="H81" s="71"/>
      <c r="I81" s="42"/>
      <c r="J81" s="42"/>
      <c r="K81" s="42"/>
      <c r="L81" s="42"/>
      <c r="M81" s="42"/>
      <c r="N81" s="42"/>
      <c r="O81" s="42"/>
    </row>
    <row r="82" spans="1:15" x14ac:dyDescent="0.2">
      <c r="A82" s="45" t="s">
        <v>365</v>
      </c>
      <c r="B82" s="43" t="s">
        <v>366</v>
      </c>
      <c r="C82" s="117">
        <v>0</v>
      </c>
      <c r="D82" s="69"/>
      <c r="E82" s="69"/>
      <c r="F82" s="117">
        <v>0</v>
      </c>
      <c r="G82" s="39" t="e">
        <f t="shared" si="1"/>
        <v>#DIV/0!</v>
      </c>
      <c r="H82" s="71"/>
      <c r="I82" s="42"/>
      <c r="J82" s="42"/>
      <c r="K82" s="42"/>
      <c r="L82" s="42"/>
      <c r="M82" s="42"/>
      <c r="N82" s="42"/>
      <c r="O82" s="42"/>
    </row>
    <row r="83" spans="1:15" x14ac:dyDescent="0.2">
      <c r="A83" s="45" t="s">
        <v>367</v>
      </c>
      <c r="B83" s="43" t="s">
        <v>368</v>
      </c>
      <c r="C83" s="117">
        <v>0</v>
      </c>
      <c r="D83" s="69"/>
      <c r="E83" s="69"/>
      <c r="F83" s="117">
        <v>0</v>
      </c>
      <c r="G83" s="39" t="e">
        <f t="shared" si="1"/>
        <v>#DIV/0!</v>
      </c>
      <c r="H83" s="71"/>
      <c r="I83" s="42"/>
      <c r="J83" s="42"/>
      <c r="K83" s="42"/>
      <c r="L83" s="42"/>
      <c r="M83" s="42"/>
      <c r="N83" s="42"/>
      <c r="O83" s="42"/>
    </row>
    <row r="84" spans="1:15" x14ac:dyDescent="0.2">
      <c r="A84" s="72" t="s">
        <v>369</v>
      </c>
      <c r="B84" s="73" t="s">
        <v>370</v>
      </c>
      <c r="C84" s="116">
        <f>+C85+C86</f>
        <v>0</v>
      </c>
      <c r="D84" s="69"/>
      <c r="E84" s="69"/>
      <c r="F84" s="116">
        <f>+F85+F86</f>
        <v>0</v>
      </c>
      <c r="G84" s="71" t="e">
        <f t="shared" si="1"/>
        <v>#DIV/0!</v>
      </c>
      <c r="H84" s="71"/>
      <c r="I84" s="42"/>
      <c r="J84" s="42"/>
      <c r="K84" s="42"/>
      <c r="L84" s="42"/>
      <c r="M84" s="42"/>
      <c r="N84" s="42"/>
      <c r="O84" s="42"/>
    </row>
    <row r="85" spans="1:15" x14ac:dyDescent="0.2">
      <c r="A85" s="45" t="s">
        <v>371</v>
      </c>
      <c r="B85" s="43" t="s">
        <v>372</v>
      </c>
      <c r="C85" s="117">
        <v>0</v>
      </c>
      <c r="D85" s="69"/>
      <c r="E85" s="69"/>
      <c r="F85" s="117">
        <v>0</v>
      </c>
      <c r="G85" s="39" t="e">
        <f t="shared" si="1"/>
        <v>#DIV/0!</v>
      </c>
      <c r="H85" s="71"/>
      <c r="I85" s="42"/>
      <c r="J85" s="42"/>
      <c r="K85" s="42"/>
      <c r="L85" s="42"/>
      <c r="M85" s="42"/>
      <c r="N85" s="42"/>
      <c r="O85" s="42"/>
    </row>
    <row r="86" spans="1:15" x14ac:dyDescent="0.2">
      <c r="A86" s="45" t="s">
        <v>373</v>
      </c>
      <c r="B86" s="43" t="s">
        <v>374</v>
      </c>
      <c r="C86" s="117">
        <v>0</v>
      </c>
      <c r="D86" s="69"/>
      <c r="E86" s="69"/>
      <c r="F86" s="117">
        <v>0</v>
      </c>
      <c r="G86" s="39" t="e">
        <f t="shared" si="1"/>
        <v>#DIV/0!</v>
      </c>
      <c r="H86" s="71"/>
      <c r="I86" s="42"/>
      <c r="J86" s="42"/>
      <c r="K86" s="42"/>
      <c r="L86" s="42"/>
      <c r="M86" s="42"/>
      <c r="N86" s="42"/>
      <c r="O86" s="42"/>
    </row>
    <row r="87" spans="1:15" x14ac:dyDescent="0.2">
      <c r="A87" s="72" t="s">
        <v>375</v>
      </c>
      <c r="B87" s="73" t="s">
        <v>376</v>
      </c>
      <c r="C87" s="116">
        <f>+C88</f>
        <v>0</v>
      </c>
      <c r="D87" s="69"/>
      <c r="E87" s="69"/>
      <c r="F87" s="116">
        <f>+F88</f>
        <v>0</v>
      </c>
      <c r="G87" s="71" t="e">
        <f t="shared" si="1"/>
        <v>#DIV/0!</v>
      </c>
      <c r="H87" s="71"/>
      <c r="I87" s="42"/>
      <c r="J87" s="42"/>
      <c r="K87" s="42"/>
      <c r="L87" s="42"/>
      <c r="M87" s="42"/>
      <c r="N87" s="42"/>
      <c r="O87" s="42"/>
    </row>
    <row r="88" spans="1:15" x14ac:dyDescent="0.2">
      <c r="A88" s="45" t="s">
        <v>377</v>
      </c>
      <c r="B88" s="43" t="s">
        <v>378</v>
      </c>
      <c r="C88" s="117">
        <v>0</v>
      </c>
      <c r="D88" s="69"/>
      <c r="E88" s="69"/>
      <c r="F88" s="117">
        <v>0</v>
      </c>
      <c r="G88" s="39" t="e">
        <f>+F88/C88*100</f>
        <v>#DIV/0!</v>
      </c>
      <c r="H88" s="71"/>
      <c r="I88" s="42"/>
      <c r="J88" s="42"/>
      <c r="K88" s="42"/>
      <c r="L88" s="42"/>
      <c r="M88" s="42"/>
      <c r="N88" s="42"/>
      <c r="O88" s="42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45" activePane="bottomRight" state="frozen"/>
      <selection pane="topRight" activeCell="C1" sqref="C1"/>
      <selection pane="bottomLeft" activeCell="A10" sqref="A10"/>
      <selection pane="bottomRight" activeCell="D66" sqref="D66"/>
    </sheetView>
  </sheetViews>
  <sheetFormatPr defaultRowHeight="12.75" x14ac:dyDescent="0.2"/>
  <cols>
    <col min="1" max="1" width="16.7109375" style="27" customWidth="1"/>
    <col min="2" max="2" width="48.140625" style="30" customWidth="1"/>
    <col min="3" max="3" width="20.140625" style="118" customWidth="1"/>
    <col min="4" max="5" width="17.5703125" style="32" bestFit="1" customWidth="1"/>
    <col min="6" max="6" width="16.42578125" style="118" bestFit="1" customWidth="1"/>
    <col min="7" max="7" width="15.5703125" style="31" bestFit="1" customWidth="1"/>
    <col min="8" max="8" width="11.85546875" style="31" bestFit="1" customWidth="1"/>
    <col min="9" max="9" width="15.42578125" style="27" bestFit="1" customWidth="1"/>
    <col min="10" max="10" width="9.42578125" style="27" bestFit="1" customWidth="1"/>
    <col min="11" max="11" width="15.42578125" style="27" bestFit="1" customWidth="1"/>
    <col min="12" max="12" width="9.42578125" style="27" bestFit="1" customWidth="1"/>
    <col min="13" max="256" width="9.140625" style="27"/>
    <col min="257" max="257" width="19" style="27" customWidth="1"/>
    <col min="258" max="258" width="57.5703125" style="27" customWidth="1"/>
    <col min="259" max="259" width="20.140625" style="27" customWidth="1"/>
    <col min="260" max="261" width="17.5703125" style="27" bestFit="1" customWidth="1"/>
    <col min="262" max="262" width="16.42578125" style="27" bestFit="1" customWidth="1"/>
    <col min="263" max="263" width="15.5703125" style="27" bestFit="1" customWidth="1"/>
    <col min="264" max="264" width="11.85546875" style="27" bestFit="1" customWidth="1"/>
    <col min="265" max="265" width="15.42578125" style="27" bestFit="1" customWidth="1"/>
    <col min="266" max="266" width="9.42578125" style="27" bestFit="1" customWidth="1"/>
    <col min="267" max="267" width="15.42578125" style="27" bestFit="1" customWidth="1"/>
    <col min="268" max="268" width="9.42578125" style="27" bestFit="1" customWidth="1"/>
    <col min="269" max="512" width="9.140625" style="27"/>
    <col min="513" max="513" width="19" style="27" customWidth="1"/>
    <col min="514" max="514" width="57.5703125" style="27" customWidth="1"/>
    <col min="515" max="515" width="20.140625" style="27" customWidth="1"/>
    <col min="516" max="517" width="17.5703125" style="27" bestFit="1" customWidth="1"/>
    <col min="518" max="518" width="16.42578125" style="27" bestFit="1" customWidth="1"/>
    <col min="519" max="519" width="15.5703125" style="27" bestFit="1" customWidth="1"/>
    <col min="520" max="520" width="11.85546875" style="27" bestFit="1" customWidth="1"/>
    <col min="521" max="521" width="15.42578125" style="27" bestFit="1" customWidth="1"/>
    <col min="522" max="522" width="9.42578125" style="27" bestFit="1" customWidth="1"/>
    <col min="523" max="523" width="15.42578125" style="27" bestFit="1" customWidth="1"/>
    <col min="524" max="524" width="9.42578125" style="27" bestFit="1" customWidth="1"/>
    <col min="525" max="768" width="9.140625" style="27"/>
    <col min="769" max="769" width="19" style="27" customWidth="1"/>
    <col min="770" max="770" width="57.5703125" style="27" customWidth="1"/>
    <col min="771" max="771" width="20.140625" style="27" customWidth="1"/>
    <col min="772" max="773" width="17.5703125" style="27" bestFit="1" customWidth="1"/>
    <col min="774" max="774" width="16.42578125" style="27" bestFit="1" customWidth="1"/>
    <col min="775" max="775" width="15.5703125" style="27" bestFit="1" customWidth="1"/>
    <col min="776" max="776" width="11.85546875" style="27" bestFit="1" customWidth="1"/>
    <col min="777" max="777" width="15.42578125" style="27" bestFit="1" customWidth="1"/>
    <col min="778" max="778" width="9.42578125" style="27" bestFit="1" customWidth="1"/>
    <col min="779" max="779" width="15.42578125" style="27" bestFit="1" customWidth="1"/>
    <col min="780" max="780" width="9.42578125" style="27" bestFit="1" customWidth="1"/>
    <col min="781" max="1024" width="9.140625" style="27"/>
    <col min="1025" max="1025" width="19" style="27" customWidth="1"/>
    <col min="1026" max="1026" width="57.5703125" style="27" customWidth="1"/>
    <col min="1027" max="1027" width="20.140625" style="27" customWidth="1"/>
    <col min="1028" max="1029" width="17.5703125" style="27" bestFit="1" customWidth="1"/>
    <col min="1030" max="1030" width="16.42578125" style="27" bestFit="1" customWidth="1"/>
    <col min="1031" max="1031" width="15.5703125" style="27" bestFit="1" customWidth="1"/>
    <col min="1032" max="1032" width="11.85546875" style="27" bestFit="1" customWidth="1"/>
    <col min="1033" max="1033" width="15.42578125" style="27" bestFit="1" customWidth="1"/>
    <col min="1034" max="1034" width="9.42578125" style="27" bestFit="1" customWidth="1"/>
    <col min="1035" max="1035" width="15.42578125" style="27" bestFit="1" customWidth="1"/>
    <col min="1036" max="1036" width="9.42578125" style="27" bestFit="1" customWidth="1"/>
    <col min="1037" max="1280" width="9.140625" style="27"/>
    <col min="1281" max="1281" width="19" style="27" customWidth="1"/>
    <col min="1282" max="1282" width="57.5703125" style="27" customWidth="1"/>
    <col min="1283" max="1283" width="20.140625" style="27" customWidth="1"/>
    <col min="1284" max="1285" width="17.5703125" style="27" bestFit="1" customWidth="1"/>
    <col min="1286" max="1286" width="16.42578125" style="27" bestFit="1" customWidth="1"/>
    <col min="1287" max="1287" width="15.5703125" style="27" bestFit="1" customWidth="1"/>
    <col min="1288" max="1288" width="11.85546875" style="27" bestFit="1" customWidth="1"/>
    <col min="1289" max="1289" width="15.42578125" style="27" bestFit="1" customWidth="1"/>
    <col min="1290" max="1290" width="9.42578125" style="27" bestFit="1" customWidth="1"/>
    <col min="1291" max="1291" width="15.42578125" style="27" bestFit="1" customWidth="1"/>
    <col min="1292" max="1292" width="9.42578125" style="27" bestFit="1" customWidth="1"/>
    <col min="1293" max="1536" width="9.140625" style="27"/>
    <col min="1537" max="1537" width="19" style="27" customWidth="1"/>
    <col min="1538" max="1538" width="57.5703125" style="27" customWidth="1"/>
    <col min="1539" max="1539" width="20.140625" style="27" customWidth="1"/>
    <col min="1540" max="1541" width="17.5703125" style="27" bestFit="1" customWidth="1"/>
    <col min="1542" max="1542" width="16.42578125" style="27" bestFit="1" customWidth="1"/>
    <col min="1543" max="1543" width="15.5703125" style="27" bestFit="1" customWidth="1"/>
    <col min="1544" max="1544" width="11.85546875" style="27" bestFit="1" customWidth="1"/>
    <col min="1545" max="1545" width="15.42578125" style="27" bestFit="1" customWidth="1"/>
    <col min="1546" max="1546" width="9.42578125" style="27" bestFit="1" customWidth="1"/>
    <col min="1547" max="1547" width="15.42578125" style="27" bestFit="1" customWidth="1"/>
    <col min="1548" max="1548" width="9.42578125" style="27" bestFit="1" customWidth="1"/>
    <col min="1549" max="1792" width="9.140625" style="27"/>
    <col min="1793" max="1793" width="19" style="27" customWidth="1"/>
    <col min="1794" max="1794" width="57.5703125" style="27" customWidth="1"/>
    <col min="1795" max="1795" width="20.140625" style="27" customWidth="1"/>
    <col min="1796" max="1797" width="17.5703125" style="27" bestFit="1" customWidth="1"/>
    <col min="1798" max="1798" width="16.42578125" style="27" bestFit="1" customWidth="1"/>
    <col min="1799" max="1799" width="15.5703125" style="27" bestFit="1" customWidth="1"/>
    <col min="1800" max="1800" width="11.85546875" style="27" bestFit="1" customWidth="1"/>
    <col min="1801" max="1801" width="15.42578125" style="27" bestFit="1" customWidth="1"/>
    <col min="1802" max="1802" width="9.42578125" style="27" bestFit="1" customWidth="1"/>
    <col min="1803" max="1803" width="15.42578125" style="27" bestFit="1" customWidth="1"/>
    <col min="1804" max="1804" width="9.42578125" style="27" bestFit="1" customWidth="1"/>
    <col min="1805" max="2048" width="9.140625" style="27"/>
    <col min="2049" max="2049" width="19" style="27" customWidth="1"/>
    <col min="2050" max="2050" width="57.5703125" style="27" customWidth="1"/>
    <col min="2051" max="2051" width="20.140625" style="27" customWidth="1"/>
    <col min="2052" max="2053" width="17.5703125" style="27" bestFit="1" customWidth="1"/>
    <col min="2054" max="2054" width="16.42578125" style="27" bestFit="1" customWidth="1"/>
    <col min="2055" max="2055" width="15.5703125" style="27" bestFit="1" customWidth="1"/>
    <col min="2056" max="2056" width="11.85546875" style="27" bestFit="1" customWidth="1"/>
    <col min="2057" max="2057" width="15.42578125" style="27" bestFit="1" customWidth="1"/>
    <col min="2058" max="2058" width="9.42578125" style="27" bestFit="1" customWidth="1"/>
    <col min="2059" max="2059" width="15.42578125" style="27" bestFit="1" customWidth="1"/>
    <col min="2060" max="2060" width="9.42578125" style="27" bestFit="1" customWidth="1"/>
    <col min="2061" max="2304" width="9.140625" style="27"/>
    <col min="2305" max="2305" width="19" style="27" customWidth="1"/>
    <col min="2306" max="2306" width="57.5703125" style="27" customWidth="1"/>
    <col min="2307" max="2307" width="20.140625" style="27" customWidth="1"/>
    <col min="2308" max="2309" width="17.5703125" style="27" bestFit="1" customWidth="1"/>
    <col min="2310" max="2310" width="16.42578125" style="27" bestFit="1" customWidth="1"/>
    <col min="2311" max="2311" width="15.5703125" style="27" bestFit="1" customWidth="1"/>
    <col min="2312" max="2312" width="11.85546875" style="27" bestFit="1" customWidth="1"/>
    <col min="2313" max="2313" width="15.42578125" style="27" bestFit="1" customWidth="1"/>
    <col min="2314" max="2314" width="9.42578125" style="27" bestFit="1" customWidth="1"/>
    <col min="2315" max="2315" width="15.42578125" style="27" bestFit="1" customWidth="1"/>
    <col min="2316" max="2316" width="9.42578125" style="27" bestFit="1" customWidth="1"/>
    <col min="2317" max="2560" width="9.140625" style="27"/>
    <col min="2561" max="2561" width="19" style="27" customWidth="1"/>
    <col min="2562" max="2562" width="57.5703125" style="27" customWidth="1"/>
    <col min="2563" max="2563" width="20.140625" style="27" customWidth="1"/>
    <col min="2564" max="2565" width="17.5703125" style="27" bestFit="1" customWidth="1"/>
    <col min="2566" max="2566" width="16.42578125" style="27" bestFit="1" customWidth="1"/>
    <col min="2567" max="2567" width="15.5703125" style="27" bestFit="1" customWidth="1"/>
    <col min="2568" max="2568" width="11.85546875" style="27" bestFit="1" customWidth="1"/>
    <col min="2569" max="2569" width="15.42578125" style="27" bestFit="1" customWidth="1"/>
    <col min="2570" max="2570" width="9.42578125" style="27" bestFit="1" customWidth="1"/>
    <col min="2571" max="2571" width="15.42578125" style="27" bestFit="1" customWidth="1"/>
    <col min="2572" max="2572" width="9.42578125" style="27" bestFit="1" customWidth="1"/>
    <col min="2573" max="2816" width="9.140625" style="27"/>
    <col min="2817" max="2817" width="19" style="27" customWidth="1"/>
    <col min="2818" max="2818" width="57.5703125" style="27" customWidth="1"/>
    <col min="2819" max="2819" width="20.140625" style="27" customWidth="1"/>
    <col min="2820" max="2821" width="17.5703125" style="27" bestFit="1" customWidth="1"/>
    <col min="2822" max="2822" width="16.42578125" style="27" bestFit="1" customWidth="1"/>
    <col min="2823" max="2823" width="15.5703125" style="27" bestFit="1" customWidth="1"/>
    <col min="2824" max="2824" width="11.85546875" style="27" bestFit="1" customWidth="1"/>
    <col min="2825" max="2825" width="15.42578125" style="27" bestFit="1" customWidth="1"/>
    <col min="2826" max="2826" width="9.42578125" style="27" bestFit="1" customWidth="1"/>
    <col min="2827" max="2827" width="15.42578125" style="27" bestFit="1" customWidth="1"/>
    <col min="2828" max="2828" width="9.42578125" style="27" bestFit="1" customWidth="1"/>
    <col min="2829" max="3072" width="9.140625" style="27"/>
    <col min="3073" max="3073" width="19" style="27" customWidth="1"/>
    <col min="3074" max="3074" width="57.5703125" style="27" customWidth="1"/>
    <col min="3075" max="3075" width="20.140625" style="27" customWidth="1"/>
    <col min="3076" max="3077" width="17.5703125" style="27" bestFit="1" customWidth="1"/>
    <col min="3078" max="3078" width="16.42578125" style="27" bestFit="1" customWidth="1"/>
    <col min="3079" max="3079" width="15.5703125" style="27" bestFit="1" customWidth="1"/>
    <col min="3080" max="3080" width="11.85546875" style="27" bestFit="1" customWidth="1"/>
    <col min="3081" max="3081" width="15.42578125" style="27" bestFit="1" customWidth="1"/>
    <col min="3082" max="3082" width="9.42578125" style="27" bestFit="1" customWidth="1"/>
    <col min="3083" max="3083" width="15.42578125" style="27" bestFit="1" customWidth="1"/>
    <col min="3084" max="3084" width="9.42578125" style="27" bestFit="1" customWidth="1"/>
    <col min="3085" max="3328" width="9.140625" style="27"/>
    <col min="3329" max="3329" width="19" style="27" customWidth="1"/>
    <col min="3330" max="3330" width="57.5703125" style="27" customWidth="1"/>
    <col min="3331" max="3331" width="20.140625" style="27" customWidth="1"/>
    <col min="3332" max="3333" width="17.5703125" style="27" bestFit="1" customWidth="1"/>
    <col min="3334" max="3334" width="16.42578125" style="27" bestFit="1" customWidth="1"/>
    <col min="3335" max="3335" width="15.5703125" style="27" bestFit="1" customWidth="1"/>
    <col min="3336" max="3336" width="11.85546875" style="27" bestFit="1" customWidth="1"/>
    <col min="3337" max="3337" width="15.42578125" style="27" bestFit="1" customWidth="1"/>
    <col min="3338" max="3338" width="9.42578125" style="27" bestFit="1" customWidth="1"/>
    <col min="3339" max="3339" width="15.42578125" style="27" bestFit="1" customWidth="1"/>
    <col min="3340" max="3340" width="9.42578125" style="27" bestFit="1" customWidth="1"/>
    <col min="3341" max="3584" width="9.140625" style="27"/>
    <col min="3585" max="3585" width="19" style="27" customWidth="1"/>
    <col min="3586" max="3586" width="57.5703125" style="27" customWidth="1"/>
    <col min="3587" max="3587" width="20.140625" style="27" customWidth="1"/>
    <col min="3588" max="3589" width="17.5703125" style="27" bestFit="1" customWidth="1"/>
    <col min="3590" max="3590" width="16.42578125" style="27" bestFit="1" customWidth="1"/>
    <col min="3591" max="3591" width="15.5703125" style="27" bestFit="1" customWidth="1"/>
    <col min="3592" max="3592" width="11.85546875" style="27" bestFit="1" customWidth="1"/>
    <col min="3593" max="3593" width="15.42578125" style="27" bestFit="1" customWidth="1"/>
    <col min="3594" max="3594" width="9.42578125" style="27" bestFit="1" customWidth="1"/>
    <col min="3595" max="3595" width="15.42578125" style="27" bestFit="1" customWidth="1"/>
    <col min="3596" max="3596" width="9.42578125" style="27" bestFit="1" customWidth="1"/>
    <col min="3597" max="3840" width="9.140625" style="27"/>
    <col min="3841" max="3841" width="19" style="27" customWidth="1"/>
    <col min="3842" max="3842" width="57.5703125" style="27" customWidth="1"/>
    <col min="3843" max="3843" width="20.140625" style="27" customWidth="1"/>
    <col min="3844" max="3845" width="17.5703125" style="27" bestFit="1" customWidth="1"/>
    <col min="3846" max="3846" width="16.42578125" style="27" bestFit="1" customWidth="1"/>
    <col min="3847" max="3847" width="15.5703125" style="27" bestFit="1" customWidth="1"/>
    <col min="3848" max="3848" width="11.85546875" style="27" bestFit="1" customWidth="1"/>
    <col min="3849" max="3849" width="15.42578125" style="27" bestFit="1" customWidth="1"/>
    <col min="3850" max="3850" width="9.42578125" style="27" bestFit="1" customWidth="1"/>
    <col min="3851" max="3851" width="15.42578125" style="27" bestFit="1" customWidth="1"/>
    <col min="3852" max="3852" width="9.42578125" style="27" bestFit="1" customWidth="1"/>
    <col min="3853" max="4096" width="9.140625" style="27"/>
    <col min="4097" max="4097" width="19" style="27" customWidth="1"/>
    <col min="4098" max="4098" width="57.5703125" style="27" customWidth="1"/>
    <col min="4099" max="4099" width="20.140625" style="27" customWidth="1"/>
    <col min="4100" max="4101" width="17.5703125" style="27" bestFit="1" customWidth="1"/>
    <col min="4102" max="4102" width="16.42578125" style="27" bestFit="1" customWidth="1"/>
    <col min="4103" max="4103" width="15.5703125" style="27" bestFit="1" customWidth="1"/>
    <col min="4104" max="4104" width="11.85546875" style="27" bestFit="1" customWidth="1"/>
    <col min="4105" max="4105" width="15.42578125" style="27" bestFit="1" customWidth="1"/>
    <col min="4106" max="4106" width="9.42578125" style="27" bestFit="1" customWidth="1"/>
    <col min="4107" max="4107" width="15.42578125" style="27" bestFit="1" customWidth="1"/>
    <col min="4108" max="4108" width="9.42578125" style="27" bestFit="1" customWidth="1"/>
    <col min="4109" max="4352" width="9.140625" style="27"/>
    <col min="4353" max="4353" width="19" style="27" customWidth="1"/>
    <col min="4354" max="4354" width="57.5703125" style="27" customWidth="1"/>
    <col min="4355" max="4355" width="20.140625" style="27" customWidth="1"/>
    <col min="4356" max="4357" width="17.5703125" style="27" bestFit="1" customWidth="1"/>
    <col min="4358" max="4358" width="16.42578125" style="27" bestFit="1" customWidth="1"/>
    <col min="4359" max="4359" width="15.5703125" style="27" bestFit="1" customWidth="1"/>
    <col min="4360" max="4360" width="11.85546875" style="27" bestFit="1" customWidth="1"/>
    <col min="4361" max="4361" width="15.42578125" style="27" bestFit="1" customWidth="1"/>
    <col min="4362" max="4362" width="9.42578125" style="27" bestFit="1" customWidth="1"/>
    <col min="4363" max="4363" width="15.42578125" style="27" bestFit="1" customWidth="1"/>
    <col min="4364" max="4364" width="9.42578125" style="27" bestFit="1" customWidth="1"/>
    <col min="4365" max="4608" width="9.140625" style="27"/>
    <col min="4609" max="4609" width="19" style="27" customWidth="1"/>
    <col min="4610" max="4610" width="57.5703125" style="27" customWidth="1"/>
    <col min="4611" max="4611" width="20.140625" style="27" customWidth="1"/>
    <col min="4612" max="4613" width="17.5703125" style="27" bestFit="1" customWidth="1"/>
    <col min="4614" max="4614" width="16.42578125" style="27" bestFit="1" customWidth="1"/>
    <col min="4615" max="4615" width="15.5703125" style="27" bestFit="1" customWidth="1"/>
    <col min="4616" max="4616" width="11.85546875" style="27" bestFit="1" customWidth="1"/>
    <col min="4617" max="4617" width="15.42578125" style="27" bestFit="1" customWidth="1"/>
    <col min="4618" max="4618" width="9.42578125" style="27" bestFit="1" customWidth="1"/>
    <col min="4619" max="4619" width="15.42578125" style="27" bestFit="1" customWidth="1"/>
    <col min="4620" max="4620" width="9.42578125" style="27" bestFit="1" customWidth="1"/>
    <col min="4621" max="4864" width="9.140625" style="27"/>
    <col min="4865" max="4865" width="19" style="27" customWidth="1"/>
    <col min="4866" max="4866" width="57.5703125" style="27" customWidth="1"/>
    <col min="4867" max="4867" width="20.140625" style="27" customWidth="1"/>
    <col min="4868" max="4869" width="17.5703125" style="27" bestFit="1" customWidth="1"/>
    <col min="4870" max="4870" width="16.42578125" style="27" bestFit="1" customWidth="1"/>
    <col min="4871" max="4871" width="15.5703125" style="27" bestFit="1" customWidth="1"/>
    <col min="4872" max="4872" width="11.85546875" style="27" bestFit="1" customWidth="1"/>
    <col min="4873" max="4873" width="15.42578125" style="27" bestFit="1" customWidth="1"/>
    <col min="4874" max="4874" width="9.42578125" style="27" bestFit="1" customWidth="1"/>
    <col min="4875" max="4875" width="15.42578125" style="27" bestFit="1" customWidth="1"/>
    <col min="4876" max="4876" width="9.42578125" style="27" bestFit="1" customWidth="1"/>
    <col min="4877" max="5120" width="9.140625" style="27"/>
    <col min="5121" max="5121" width="19" style="27" customWidth="1"/>
    <col min="5122" max="5122" width="57.5703125" style="27" customWidth="1"/>
    <col min="5123" max="5123" width="20.140625" style="27" customWidth="1"/>
    <col min="5124" max="5125" width="17.5703125" style="27" bestFit="1" customWidth="1"/>
    <col min="5126" max="5126" width="16.42578125" style="27" bestFit="1" customWidth="1"/>
    <col min="5127" max="5127" width="15.5703125" style="27" bestFit="1" customWidth="1"/>
    <col min="5128" max="5128" width="11.85546875" style="27" bestFit="1" customWidth="1"/>
    <col min="5129" max="5129" width="15.42578125" style="27" bestFit="1" customWidth="1"/>
    <col min="5130" max="5130" width="9.42578125" style="27" bestFit="1" customWidth="1"/>
    <col min="5131" max="5131" width="15.42578125" style="27" bestFit="1" customWidth="1"/>
    <col min="5132" max="5132" width="9.42578125" style="27" bestFit="1" customWidth="1"/>
    <col min="5133" max="5376" width="9.140625" style="27"/>
    <col min="5377" max="5377" width="19" style="27" customWidth="1"/>
    <col min="5378" max="5378" width="57.5703125" style="27" customWidth="1"/>
    <col min="5379" max="5379" width="20.140625" style="27" customWidth="1"/>
    <col min="5380" max="5381" width="17.5703125" style="27" bestFit="1" customWidth="1"/>
    <col min="5382" max="5382" width="16.42578125" style="27" bestFit="1" customWidth="1"/>
    <col min="5383" max="5383" width="15.5703125" style="27" bestFit="1" customWidth="1"/>
    <col min="5384" max="5384" width="11.85546875" style="27" bestFit="1" customWidth="1"/>
    <col min="5385" max="5385" width="15.42578125" style="27" bestFit="1" customWidth="1"/>
    <col min="5386" max="5386" width="9.42578125" style="27" bestFit="1" customWidth="1"/>
    <col min="5387" max="5387" width="15.42578125" style="27" bestFit="1" customWidth="1"/>
    <col min="5388" max="5388" width="9.42578125" style="27" bestFit="1" customWidth="1"/>
    <col min="5389" max="5632" width="9.140625" style="27"/>
    <col min="5633" max="5633" width="19" style="27" customWidth="1"/>
    <col min="5634" max="5634" width="57.5703125" style="27" customWidth="1"/>
    <col min="5635" max="5635" width="20.140625" style="27" customWidth="1"/>
    <col min="5636" max="5637" width="17.5703125" style="27" bestFit="1" customWidth="1"/>
    <col min="5638" max="5638" width="16.42578125" style="27" bestFit="1" customWidth="1"/>
    <col min="5639" max="5639" width="15.5703125" style="27" bestFit="1" customWidth="1"/>
    <col min="5640" max="5640" width="11.85546875" style="27" bestFit="1" customWidth="1"/>
    <col min="5641" max="5641" width="15.42578125" style="27" bestFit="1" customWidth="1"/>
    <col min="5642" max="5642" width="9.42578125" style="27" bestFit="1" customWidth="1"/>
    <col min="5643" max="5643" width="15.42578125" style="27" bestFit="1" customWidth="1"/>
    <col min="5644" max="5644" width="9.42578125" style="27" bestFit="1" customWidth="1"/>
    <col min="5645" max="5888" width="9.140625" style="27"/>
    <col min="5889" max="5889" width="19" style="27" customWidth="1"/>
    <col min="5890" max="5890" width="57.5703125" style="27" customWidth="1"/>
    <col min="5891" max="5891" width="20.140625" style="27" customWidth="1"/>
    <col min="5892" max="5893" width="17.5703125" style="27" bestFit="1" customWidth="1"/>
    <col min="5894" max="5894" width="16.42578125" style="27" bestFit="1" customWidth="1"/>
    <col min="5895" max="5895" width="15.5703125" style="27" bestFit="1" customWidth="1"/>
    <col min="5896" max="5896" width="11.85546875" style="27" bestFit="1" customWidth="1"/>
    <col min="5897" max="5897" width="15.42578125" style="27" bestFit="1" customWidth="1"/>
    <col min="5898" max="5898" width="9.42578125" style="27" bestFit="1" customWidth="1"/>
    <col min="5899" max="5899" width="15.42578125" style="27" bestFit="1" customWidth="1"/>
    <col min="5900" max="5900" width="9.42578125" style="27" bestFit="1" customWidth="1"/>
    <col min="5901" max="6144" width="9.140625" style="27"/>
    <col min="6145" max="6145" width="19" style="27" customWidth="1"/>
    <col min="6146" max="6146" width="57.5703125" style="27" customWidth="1"/>
    <col min="6147" max="6147" width="20.140625" style="27" customWidth="1"/>
    <col min="6148" max="6149" width="17.5703125" style="27" bestFit="1" customWidth="1"/>
    <col min="6150" max="6150" width="16.42578125" style="27" bestFit="1" customWidth="1"/>
    <col min="6151" max="6151" width="15.5703125" style="27" bestFit="1" customWidth="1"/>
    <col min="6152" max="6152" width="11.85546875" style="27" bestFit="1" customWidth="1"/>
    <col min="6153" max="6153" width="15.42578125" style="27" bestFit="1" customWidth="1"/>
    <col min="6154" max="6154" width="9.42578125" style="27" bestFit="1" customWidth="1"/>
    <col min="6155" max="6155" width="15.42578125" style="27" bestFit="1" customWidth="1"/>
    <col min="6156" max="6156" width="9.42578125" style="27" bestFit="1" customWidth="1"/>
    <col min="6157" max="6400" width="9.140625" style="27"/>
    <col min="6401" max="6401" width="19" style="27" customWidth="1"/>
    <col min="6402" max="6402" width="57.5703125" style="27" customWidth="1"/>
    <col min="6403" max="6403" width="20.140625" style="27" customWidth="1"/>
    <col min="6404" max="6405" width="17.5703125" style="27" bestFit="1" customWidth="1"/>
    <col min="6406" max="6406" width="16.42578125" style="27" bestFit="1" customWidth="1"/>
    <col min="6407" max="6407" width="15.5703125" style="27" bestFit="1" customWidth="1"/>
    <col min="6408" max="6408" width="11.85546875" style="27" bestFit="1" customWidth="1"/>
    <col min="6409" max="6409" width="15.42578125" style="27" bestFit="1" customWidth="1"/>
    <col min="6410" max="6410" width="9.42578125" style="27" bestFit="1" customWidth="1"/>
    <col min="6411" max="6411" width="15.42578125" style="27" bestFit="1" customWidth="1"/>
    <col min="6412" max="6412" width="9.42578125" style="27" bestFit="1" customWidth="1"/>
    <col min="6413" max="6656" width="9.140625" style="27"/>
    <col min="6657" max="6657" width="19" style="27" customWidth="1"/>
    <col min="6658" max="6658" width="57.5703125" style="27" customWidth="1"/>
    <col min="6659" max="6659" width="20.140625" style="27" customWidth="1"/>
    <col min="6660" max="6661" width="17.5703125" style="27" bestFit="1" customWidth="1"/>
    <col min="6662" max="6662" width="16.42578125" style="27" bestFit="1" customWidth="1"/>
    <col min="6663" max="6663" width="15.5703125" style="27" bestFit="1" customWidth="1"/>
    <col min="6664" max="6664" width="11.85546875" style="27" bestFit="1" customWidth="1"/>
    <col min="6665" max="6665" width="15.42578125" style="27" bestFit="1" customWidth="1"/>
    <col min="6666" max="6666" width="9.42578125" style="27" bestFit="1" customWidth="1"/>
    <col min="6667" max="6667" width="15.42578125" style="27" bestFit="1" customWidth="1"/>
    <col min="6668" max="6668" width="9.42578125" style="27" bestFit="1" customWidth="1"/>
    <col min="6669" max="6912" width="9.140625" style="27"/>
    <col min="6913" max="6913" width="19" style="27" customWidth="1"/>
    <col min="6914" max="6914" width="57.5703125" style="27" customWidth="1"/>
    <col min="6915" max="6915" width="20.140625" style="27" customWidth="1"/>
    <col min="6916" max="6917" width="17.5703125" style="27" bestFit="1" customWidth="1"/>
    <col min="6918" max="6918" width="16.42578125" style="27" bestFit="1" customWidth="1"/>
    <col min="6919" max="6919" width="15.5703125" style="27" bestFit="1" customWidth="1"/>
    <col min="6920" max="6920" width="11.85546875" style="27" bestFit="1" customWidth="1"/>
    <col min="6921" max="6921" width="15.42578125" style="27" bestFit="1" customWidth="1"/>
    <col min="6922" max="6922" width="9.42578125" style="27" bestFit="1" customWidth="1"/>
    <col min="6923" max="6923" width="15.42578125" style="27" bestFit="1" customWidth="1"/>
    <col min="6924" max="6924" width="9.42578125" style="27" bestFit="1" customWidth="1"/>
    <col min="6925" max="7168" width="9.140625" style="27"/>
    <col min="7169" max="7169" width="19" style="27" customWidth="1"/>
    <col min="7170" max="7170" width="57.5703125" style="27" customWidth="1"/>
    <col min="7171" max="7171" width="20.140625" style="27" customWidth="1"/>
    <col min="7172" max="7173" width="17.5703125" style="27" bestFit="1" customWidth="1"/>
    <col min="7174" max="7174" width="16.42578125" style="27" bestFit="1" customWidth="1"/>
    <col min="7175" max="7175" width="15.5703125" style="27" bestFit="1" customWidth="1"/>
    <col min="7176" max="7176" width="11.85546875" style="27" bestFit="1" customWidth="1"/>
    <col min="7177" max="7177" width="15.42578125" style="27" bestFit="1" customWidth="1"/>
    <col min="7178" max="7178" width="9.42578125" style="27" bestFit="1" customWidth="1"/>
    <col min="7179" max="7179" width="15.42578125" style="27" bestFit="1" customWidth="1"/>
    <col min="7180" max="7180" width="9.42578125" style="27" bestFit="1" customWidth="1"/>
    <col min="7181" max="7424" width="9.140625" style="27"/>
    <col min="7425" max="7425" width="19" style="27" customWidth="1"/>
    <col min="7426" max="7426" width="57.5703125" style="27" customWidth="1"/>
    <col min="7427" max="7427" width="20.140625" style="27" customWidth="1"/>
    <col min="7428" max="7429" width="17.5703125" style="27" bestFit="1" customWidth="1"/>
    <col min="7430" max="7430" width="16.42578125" style="27" bestFit="1" customWidth="1"/>
    <col min="7431" max="7431" width="15.5703125" style="27" bestFit="1" customWidth="1"/>
    <col min="7432" max="7432" width="11.85546875" style="27" bestFit="1" customWidth="1"/>
    <col min="7433" max="7433" width="15.42578125" style="27" bestFit="1" customWidth="1"/>
    <col min="7434" max="7434" width="9.42578125" style="27" bestFit="1" customWidth="1"/>
    <col min="7435" max="7435" width="15.42578125" style="27" bestFit="1" customWidth="1"/>
    <col min="7436" max="7436" width="9.42578125" style="27" bestFit="1" customWidth="1"/>
    <col min="7437" max="7680" width="9.140625" style="27"/>
    <col min="7681" max="7681" width="19" style="27" customWidth="1"/>
    <col min="7682" max="7682" width="57.5703125" style="27" customWidth="1"/>
    <col min="7683" max="7683" width="20.140625" style="27" customWidth="1"/>
    <col min="7684" max="7685" width="17.5703125" style="27" bestFit="1" customWidth="1"/>
    <col min="7686" max="7686" width="16.42578125" style="27" bestFit="1" customWidth="1"/>
    <col min="7687" max="7687" width="15.5703125" style="27" bestFit="1" customWidth="1"/>
    <col min="7688" max="7688" width="11.85546875" style="27" bestFit="1" customWidth="1"/>
    <col min="7689" max="7689" width="15.42578125" style="27" bestFit="1" customWidth="1"/>
    <col min="7690" max="7690" width="9.42578125" style="27" bestFit="1" customWidth="1"/>
    <col min="7691" max="7691" width="15.42578125" style="27" bestFit="1" customWidth="1"/>
    <col min="7692" max="7692" width="9.42578125" style="27" bestFit="1" customWidth="1"/>
    <col min="7693" max="7936" width="9.140625" style="27"/>
    <col min="7937" max="7937" width="19" style="27" customWidth="1"/>
    <col min="7938" max="7938" width="57.5703125" style="27" customWidth="1"/>
    <col min="7939" max="7939" width="20.140625" style="27" customWidth="1"/>
    <col min="7940" max="7941" width="17.5703125" style="27" bestFit="1" customWidth="1"/>
    <col min="7942" max="7942" width="16.42578125" style="27" bestFit="1" customWidth="1"/>
    <col min="7943" max="7943" width="15.5703125" style="27" bestFit="1" customWidth="1"/>
    <col min="7944" max="7944" width="11.85546875" style="27" bestFit="1" customWidth="1"/>
    <col min="7945" max="7945" width="15.42578125" style="27" bestFit="1" customWidth="1"/>
    <col min="7946" max="7946" width="9.42578125" style="27" bestFit="1" customWidth="1"/>
    <col min="7947" max="7947" width="15.42578125" style="27" bestFit="1" customWidth="1"/>
    <col min="7948" max="7948" width="9.42578125" style="27" bestFit="1" customWidth="1"/>
    <col min="7949" max="8192" width="9.140625" style="27"/>
    <col min="8193" max="8193" width="19" style="27" customWidth="1"/>
    <col min="8194" max="8194" width="57.5703125" style="27" customWidth="1"/>
    <col min="8195" max="8195" width="20.140625" style="27" customWidth="1"/>
    <col min="8196" max="8197" width="17.5703125" style="27" bestFit="1" customWidth="1"/>
    <col min="8198" max="8198" width="16.42578125" style="27" bestFit="1" customWidth="1"/>
    <col min="8199" max="8199" width="15.5703125" style="27" bestFit="1" customWidth="1"/>
    <col min="8200" max="8200" width="11.85546875" style="27" bestFit="1" customWidth="1"/>
    <col min="8201" max="8201" width="15.42578125" style="27" bestFit="1" customWidth="1"/>
    <col min="8202" max="8202" width="9.42578125" style="27" bestFit="1" customWidth="1"/>
    <col min="8203" max="8203" width="15.42578125" style="27" bestFit="1" customWidth="1"/>
    <col min="8204" max="8204" width="9.42578125" style="27" bestFit="1" customWidth="1"/>
    <col min="8205" max="8448" width="9.140625" style="27"/>
    <col min="8449" max="8449" width="19" style="27" customWidth="1"/>
    <col min="8450" max="8450" width="57.5703125" style="27" customWidth="1"/>
    <col min="8451" max="8451" width="20.140625" style="27" customWidth="1"/>
    <col min="8452" max="8453" width="17.5703125" style="27" bestFit="1" customWidth="1"/>
    <col min="8454" max="8454" width="16.42578125" style="27" bestFit="1" customWidth="1"/>
    <col min="8455" max="8455" width="15.5703125" style="27" bestFit="1" customWidth="1"/>
    <col min="8456" max="8456" width="11.85546875" style="27" bestFit="1" customWidth="1"/>
    <col min="8457" max="8457" width="15.42578125" style="27" bestFit="1" customWidth="1"/>
    <col min="8458" max="8458" width="9.42578125" style="27" bestFit="1" customWidth="1"/>
    <col min="8459" max="8459" width="15.42578125" style="27" bestFit="1" customWidth="1"/>
    <col min="8460" max="8460" width="9.42578125" style="27" bestFit="1" customWidth="1"/>
    <col min="8461" max="8704" width="9.140625" style="27"/>
    <col min="8705" max="8705" width="19" style="27" customWidth="1"/>
    <col min="8706" max="8706" width="57.5703125" style="27" customWidth="1"/>
    <col min="8707" max="8707" width="20.140625" style="27" customWidth="1"/>
    <col min="8708" max="8709" width="17.5703125" style="27" bestFit="1" customWidth="1"/>
    <col min="8710" max="8710" width="16.42578125" style="27" bestFit="1" customWidth="1"/>
    <col min="8711" max="8711" width="15.5703125" style="27" bestFit="1" customWidth="1"/>
    <col min="8712" max="8712" width="11.85546875" style="27" bestFit="1" customWidth="1"/>
    <col min="8713" max="8713" width="15.42578125" style="27" bestFit="1" customWidth="1"/>
    <col min="8714" max="8714" width="9.42578125" style="27" bestFit="1" customWidth="1"/>
    <col min="8715" max="8715" width="15.42578125" style="27" bestFit="1" customWidth="1"/>
    <col min="8716" max="8716" width="9.42578125" style="27" bestFit="1" customWidth="1"/>
    <col min="8717" max="8960" width="9.140625" style="27"/>
    <col min="8961" max="8961" width="19" style="27" customWidth="1"/>
    <col min="8962" max="8962" width="57.5703125" style="27" customWidth="1"/>
    <col min="8963" max="8963" width="20.140625" style="27" customWidth="1"/>
    <col min="8964" max="8965" width="17.5703125" style="27" bestFit="1" customWidth="1"/>
    <col min="8966" max="8966" width="16.42578125" style="27" bestFit="1" customWidth="1"/>
    <col min="8967" max="8967" width="15.5703125" style="27" bestFit="1" customWidth="1"/>
    <col min="8968" max="8968" width="11.85546875" style="27" bestFit="1" customWidth="1"/>
    <col min="8969" max="8969" width="15.42578125" style="27" bestFit="1" customWidth="1"/>
    <col min="8970" max="8970" width="9.42578125" style="27" bestFit="1" customWidth="1"/>
    <col min="8971" max="8971" width="15.42578125" style="27" bestFit="1" customWidth="1"/>
    <col min="8972" max="8972" width="9.42578125" style="27" bestFit="1" customWidth="1"/>
    <col min="8973" max="9216" width="9.140625" style="27"/>
    <col min="9217" max="9217" width="19" style="27" customWidth="1"/>
    <col min="9218" max="9218" width="57.5703125" style="27" customWidth="1"/>
    <col min="9219" max="9219" width="20.140625" style="27" customWidth="1"/>
    <col min="9220" max="9221" width="17.5703125" style="27" bestFit="1" customWidth="1"/>
    <col min="9222" max="9222" width="16.42578125" style="27" bestFit="1" customWidth="1"/>
    <col min="9223" max="9223" width="15.5703125" style="27" bestFit="1" customWidth="1"/>
    <col min="9224" max="9224" width="11.85546875" style="27" bestFit="1" customWidth="1"/>
    <col min="9225" max="9225" width="15.42578125" style="27" bestFit="1" customWidth="1"/>
    <col min="9226" max="9226" width="9.42578125" style="27" bestFit="1" customWidth="1"/>
    <col min="9227" max="9227" width="15.42578125" style="27" bestFit="1" customWidth="1"/>
    <col min="9228" max="9228" width="9.42578125" style="27" bestFit="1" customWidth="1"/>
    <col min="9229" max="9472" width="9.140625" style="27"/>
    <col min="9473" max="9473" width="19" style="27" customWidth="1"/>
    <col min="9474" max="9474" width="57.5703125" style="27" customWidth="1"/>
    <col min="9475" max="9475" width="20.140625" style="27" customWidth="1"/>
    <col min="9476" max="9477" width="17.5703125" style="27" bestFit="1" customWidth="1"/>
    <col min="9478" max="9478" width="16.42578125" style="27" bestFit="1" customWidth="1"/>
    <col min="9479" max="9479" width="15.5703125" style="27" bestFit="1" customWidth="1"/>
    <col min="9480" max="9480" width="11.85546875" style="27" bestFit="1" customWidth="1"/>
    <col min="9481" max="9481" width="15.42578125" style="27" bestFit="1" customWidth="1"/>
    <col min="9482" max="9482" width="9.42578125" style="27" bestFit="1" customWidth="1"/>
    <col min="9483" max="9483" width="15.42578125" style="27" bestFit="1" customWidth="1"/>
    <col min="9484" max="9484" width="9.42578125" style="27" bestFit="1" customWidth="1"/>
    <col min="9485" max="9728" width="9.140625" style="27"/>
    <col min="9729" max="9729" width="19" style="27" customWidth="1"/>
    <col min="9730" max="9730" width="57.5703125" style="27" customWidth="1"/>
    <col min="9731" max="9731" width="20.140625" style="27" customWidth="1"/>
    <col min="9732" max="9733" width="17.5703125" style="27" bestFit="1" customWidth="1"/>
    <col min="9734" max="9734" width="16.42578125" style="27" bestFit="1" customWidth="1"/>
    <col min="9735" max="9735" width="15.5703125" style="27" bestFit="1" customWidth="1"/>
    <col min="9736" max="9736" width="11.85546875" style="27" bestFit="1" customWidth="1"/>
    <col min="9737" max="9737" width="15.42578125" style="27" bestFit="1" customWidth="1"/>
    <col min="9738" max="9738" width="9.42578125" style="27" bestFit="1" customWidth="1"/>
    <col min="9739" max="9739" width="15.42578125" style="27" bestFit="1" customWidth="1"/>
    <col min="9740" max="9740" width="9.42578125" style="27" bestFit="1" customWidth="1"/>
    <col min="9741" max="9984" width="9.140625" style="27"/>
    <col min="9985" max="9985" width="19" style="27" customWidth="1"/>
    <col min="9986" max="9986" width="57.5703125" style="27" customWidth="1"/>
    <col min="9987" max="9987" width="20.140625" style="27" customWidth="1"/>
    <col min="9988" max="9989" width="17.5703125" style="27" bestFit="1" customWidth="1"/>
    <col min="9990" max="9990" width="16.42578125" style="27" bestFit="1" customWidth="1"/>
    <col min="9991" max="9991" width="15.5703125" style="27" bestFit="1" customWidth="1"/>
    <col min="9992" max="9992" width="11.85546875" style="27" bestFit="1" customWidth="1"/>
    <col min="9993" max="9993" width="15.42578125" style="27" bestFit="1" customWidth="1"/>
    <col min="9994" max="9994" width="9.42578125" style="27" bestFit="1" customWidth="1"/>
    <col min="9995" max="9995" width="15.42578125" style="27" bestFit="1" customWidth="1"/>
    <col min="9996" max="9996" width="9.42578125" style="27" bestFit="1" customWidth="1"/>
    <col min="9997" max="10240" width="9.140625" style="27"/>
    <col min="10241" max="10241" width="19" style="27" customWidth="1"/>
    <col min="10242" max="10242" width="57.5703125" style="27" customWidth="1"/>
    <col min="10243" max="10243" width="20.140625" style="27" customWidth="1"/>
    <col min="10244" max="10245" width="17.5703125" style="27" bestFit="1" customWidth="1"/>
    <col min="10246" max="10246" width="16.42578125" style="27" bestFit="1" customWidth="1"/>
    <col min="10247" max="10247" width="15.5703125" style="27" bestFit="1" customWidth="1"/>
    <col min="10248" max="10248" width="11.85546875" style="27" bestFit="1" customWidth="1"/>
    <col min="10249" max="10249" width="15.42578125" style="27" bestFit="1" customWidth="1"/>
    <col min="10250" max="10250" width="9.42578125" style="27" bestFit="1" customWidth="1"/>
    <col min="10251" max="10251" width="15.42578125" style="27" bestFit="1" customWidth="1"/>
    <col min="10252" max="10252" width="9.42578125" style="27" bestFit="1" customWidth="1"/>
    <col min="10253" max="10496" width="9.140625" style="27"/>
    <col min="10497" max="10497" width="19" style="27" customWidth="1"/>
    <col min="10498" max="10498" width="57.5703125" style="27" customWidth="1"/>
    <col min="10499" max="10499" width="20.140625" style="27" customWidth="1"/>
    <col min="10500" max="10501" width="17.5703125" style="27" bestFit="1" customWidth="1"/>
    <col min="10502" max="10502" width="16.42578125" style="27" bestFit="1" customWidth="1"/>
    <col min="10503" max="10503" width="15.5703125" style="27" bestFit="1" customWidth="1"/>
    <col min="10504" max="10504" width="11.85546875" style="27" bestFit="1" customWidth="1"/>
    <col min="10505" max="10505" width="15.42578125" style="27" bestFit="1" customWidth="1"/>
    <col min="10506" max="10506" width="9.42578125" style="27" bestFit="1" customWidth="1"/>
    <col min="10507" max="10507" width="15.42578125" style="27" bestFit="1" customWidth="1"/>
    <col min="10508" max="10508" width="9.42578125" style="27" bestFit="1" customWidth="1"/>
    <col min="10509" max="10752" width="9.140625" style="27"/>
    <col min="10753" max="10753" width="19" style="27" customWidth="1"/>
    <col min="10754" max="10754" width="57.5703125" style="27" customWidth="1"/>
    <col min="10755" max="10755" width="20.140625" style="27" customWidth="1"/>
    <col min="10756" max="10757" width="17.5703125" style="27" bestFit="1" customWidth="1"/>
    <col min="10758" max="10758" width="16.42578125" style="27" bestFit="1" customWidth="1"/>
    <col min="10759" max="10759" width="15.5703125" style="27" bestFit="1" customWidth="1"/>
    <col min="10760" max="10760" width="11.85546875" style="27" bestFit="1" customWidth="1"/>
    <col min="10761" max="10761" width="15.42578125" style="27" bestFit="1" customWidth="1"/>
    <col min="10762" max="10762" width="9.42578125" style="27" bestFit="1" customWidth="1"/>
    <col min="10763" max="10763" width="15.42578125" style="27" bestFit="1" customWidth="1"/>
    <col min="10764" max="10764" width="9.42578125" style="27" bestFit="1" customWidth="1"/>
    <col min="10765" max="11008" width="9.140625" style="27"/>
    <col min="11009" max="11009" width="19" style="27" customWidth="1"/>
    <col min="11010" max="11010" width="57.5703125" style="27" customWidth="1"/>
    <col min="11011" max="11011" width="20.140625" style="27" customWidth="1"/>
    <col min="11012" max="11013" width="17.5703125" style="27" bestFit="1" customWidth="1"/>
    <col min="11014" max="11014" width="16.42578125" style="27" bestFit="1" customWidth="1"/>
    <col min="11015" max="11015" width="15.5703125" style="27" bestFit="1" customWidth="1"/>
    <col min="11016" max="11016" width="11.85546875" style="27" bestFit="1" customWidth="1"/>
    <col min="11017" max="11017" width="15.42578125" style="27" bestFit="1" customWidth="1"/>
    <col min="11018" max="11018" width="9.42578125" style="27" bestFit="1" customWidth="1"/>
    <col min="11019" max="11019" width="15.42578125" style="27" bestFit="1" customWidth="1"/>
    <col min="11020" max="11020" width="9.42578125" style="27" bestFit="1" customWidth="1"/>
    <col min="11021" max="11264" width="9.140625" style="27"/>
    <col min="11265" max="11265" width="19" style="27" customWidth="1"/>
    <col min="11266" max="11266" width="57.5703125" style="27" customWidth="1"/>
    <col min="11267" max="11267" width="20.140625" style="27" customWidth="1"/>
    <col min="11268" max="11269" width="17.5703125" style="27" bestFit="1" customWidth="1"/>
    <col min="11270" max="11270" width="16.42578125" style="27" bestFit="1" customWidth="1"/>
    <col min="11271" max="11271" width="15.5703125" style="27" bestFit="1" customWidth="1"/>
    <col min="11272" max="11272" width="11.85546875" style="27" bestFit="1" customWidth="1"/>
    <col min="11273" max="11273" width="15.42578125" style="27" bestFit="1" customWidth="1"/>
    <col min="11274" max="11274" width="9.42578125" style="27" bestFit="1" customWidth="1"/>
    <col min="11275" max="11275" width="15.42578125" style="27" bestFit="1" customWidth="1"/>
    <col min="11276" max="11276" width="9.42578125" style="27" bestFit="1" customWidth="1"/>
    <col min="11277" max="11520" width="9.140625" style="27"/>
    <col min="11521" max="11521" width="19" style="27" customWidth="1"/>
    <col min="11522" max="11522" width="57.5703125" style="27" customWidth="1"/>
    <col min="11523" max="11523" width="20.140625" style="27" customWidth="1"/>
    <col min="11524" max="11525" width="17.5703125" style="27" bestFit="1" customWidth="1"/>
    <col min="11526" max="11526" width="16.42578125" style="27" bestFit="1" customWidth="1"/>
    <col min="11527" max="11527" width="15.5703125" style="27" bestFit="1" customWidth="1"/>
    <col min="11528" max="11528" width="11.85546875" style="27" bestFit="1" customWidth="1"/>
    <col min="11529" max="11529" width="15.42578125" style="27" bestFit="1" customWidth="1"/>
    <col min="11530" max="11530" width="9.42578125" style="27" bestFit="1" customWidth="1"/>
    <col min="11531" max="11531" width="15.42578125" style="27" bestFit="1" customWidth="1"/>
    <col min="11532" max="11532" width="9.42578125" style="27" bestFit="1" customWidth="1"/>
    <col min="11533" max="11776" width="9.140625" style="27"/>
    <col min="11777" max="11777" width="19" style="27" customWidth="1"/>
    <col min="11778" max="11778" width="57.5703125" style="27" customWidth="1"/>
    <col min="11779" max="11779" width="20.140625" style="27" customWidth="1"/>
    <col min="11780" max="11781" width="17.5703125" style="27" bestFit="1" customWidth="1"/>
    <col min="11782" max="11782" width="16.42578125" style="27" bestFit="1" customWidth="1"/>
    <col min="11783" max="11783" width="15.5703125" style="27" bestFit="1" customWidth="1"/>
    <col min="11784" max="11784" width="11.85546875" style="27" bestFit="1" customWidth="1"/>
    <col min="11785" max="11785" width="15.42578125" style="27" bestFit="1" customWidth="1"/>
    <col min="11786" max="11786" width="9.42578125" style="27" bestFit="1" customWidth="1"/>
    <col min="11787" max="11787" width="15.42578125" style="27" bestFit="1" customWidth="1"/>
    <col min="11788" max="11788" width="9.42578125" style="27" bestFit="1" customWidth="1"/>
    <col min="11789" max="12032" width="9.140625" style="27"/>
    <col min="12033" max="12033" width="19" style="27" customWidth="1"/>
    <col min="12034" max="12034" width="57.5703125" style="27" customWidth="1"/>
    <col min="12035" max="12035" width="20.140625" style="27" customWidth="1"/>
    <col min="12036" max="12037" width="17.5703125" style="27" bestFit="1" customWidth="1"/>
    <col min="12038" max="12038" width="16.42578125" style="27" bestFit="1" customWidth="1"/>
    <col min="12039" max="12039" width="15.5703125" style="27" bestFit="1" customWidth="1"/>
    <col min="12040" max="12040" width="11.85546875" style="27" bestFit="1" customWidth="1"/>
    <col min="12041" max="12041" width="15.42578125" style="27" bestFit="1" customWidth="1"/>
    <col min="12042" max="12042" width="9.42578125" style="27" bestFit="1" customWidth="1"/>
    <col min="12043" max="12043" width="15.42578125" style="27" bestFit="1" customWidth="1"/>
    <col min="12044" max="12044" width="9.42578125" style="27" bestFit="1" customWidth="1"/>
    <col min="12045" max="12288" width="9.140625" style="27"/>
    <col min="12289" max="12289" width="19" style="27" customWidth="1"/>
    <col min="12290" max="12290" width="57.5703125" style="27" customWidth="1"/>
    <col min="12291" max="12291" width="20.140625" style="27" customWidth="1"/>
    <col min="12292" max="12293" width="17.5703125" style="27" bestFit="1" customWidth="1"/>
    <col min="12294" max="12294" width="16.42578125" style="27" bestFit="1" customWidth="1"/>
    <col min="12295" max="12295" width="15.5703125" style="27" bestFit="1" customWidth="1"/>
    <col min="12296" max="12296" width="11.85546875" style="27" bestFit="1" customWidth="1"/>
    <col min="12297" max="12297" width="15.42578125" style="27" bestFit="1" customWidth="1"/>
    <col min="12298" max="12298" width="9.42578125" style="27" bestFit="1" customWidth="1"/>
    <col min="12299" max="12299" width="15.42578125" style="27" bestFit="1" customWidth="1"/>
    <col min="12300" max="12300" width="9.42578125" style="27" bestFit="1" customWidth="1"/>
    <col min="12301" max="12544" width="9.140625" style="27"/>
    <col min="12545" max="12545" width="19" style="27" customWidth="1"/>
    <col min="12546" max="12546" width="57.5703125" style="27" customWidth="1"/>
    <col min="12547" max="12547" width="20.140625" style="27" customWidth="1"/>
    <col min="12548" max="12549" width="17.5703125" style="27" bestFit="1" customWidth="1"/>
    <col min="12550" max="12550" width="16.42578125" style="27" bestFit="1" customWidth="1"/>
    <col min="12551" max="12551" width="15.5703125" style="27" bestFit="1" customWidth="1"/>
    <col min="12552" max="12552" width="11.85546875" style="27" bestFit="1" customWidth="1"/>
    <col min="12553" max="12553" width="15.42578125" style="27" bestFit="1" customWidth="1"/>
    <col min="12554" max="12554" width="9.42578125" style="27" bestFit="1" customWidth="1"/>
    <col min="12555" max="12555" width="15.42578125" style="27" bestFit="1" customWidth="1"/>
    <col min="12556" max="12556" width="9.42578125" style="27" bestFit="1" customWidth="1"/>
    <col min="12557" max="12800" width="9.140625" style="27"/>
    <col min="12801" max="12801" width="19" style="27" customWidth="1"/>
    <col min="12802" max="12802" width="57.5703125" style="27" customWidth="1"/>
    <col min="12803" max="12803" width="20.140625" style="27" customWidth="1"/>
    <col min="12804" max="12805" width="17.5703125" style="27" bestFit="1" customWidth="1"/>
    <col min="12806" max="12806" width="16.42578125" style="27" bestFit="1" customWidth="1"/>
    <col min="12807" max="12807" width="15.5703125" style="27" bestFit="1" customWidth="1"/>
    <col min="12808" max="12808" width="11.85546875" style="27" bestFit="1" customWidth="1"/>
    <col min="12809" max="12809" width="15.42578125" style="27" bestFit="1" customWidth="1"/>
    <col min="12810" max="12810" width="9.42578125" style="27" bestFit="1" customWidth="1"/>
    <col min="12811" max="12811" width="15.42578125" style="27" bestFit="1" customWidth="1"/>
    <col min="12812" max="12812" width="9.42578125" style="27" bestFit="1" customWidth="1"/>
    <col min="12813" max="13056" width="9.140625" style="27"/>
    <col min="13057" max="13057" width="19" style="27" customWidth="1"/>
    <col min="13058" max="13058" width="57.5703125" style="27" customWidth="1"/>
    <col min="13059" max="13059" width="20.140625" style="27" customWidth="1"/>
    <col min="13060" max="13061" width="17.5703125" style="27" bestFit="1" customWidth="1"/>
    <col min="13062" max="13062" width="16.42578125" style="27" bestFit="1" customWidth="1"/>
    <col min="13063" max="13063" width="15.5703125" style="27" bestFit="1" customWidth="1"/>
    <col min="13064" max="13064" width="11.85546875" style="27" bestFit="1" customWidth="1"/>
    <col min="13065" max="13065" width="15.42578125" style="27" bestFit="1" customWidth="1"/>
    <col min="13066" max="13066" width="9.42578125" style="27" bestFit="1" customWidth="1"/>
    <col min="13067" max="13067" width="15.42578125" style="27" bestFit="1" customWidth="1"/>
    <col min="13068" max="13068" width="9.42578125" style="27" bestFit="1" customWidth="1"/>
    <col min="13069" max="13312" width="9.140625" style="27"/>
    <col min="13313" max="13313" width="19" style="27" customWidth="1"/>
    <col min="13314" max="13314" width="57.5703125" style="27" customWidth="1"/>
    <col min="13315" max="13315" width="20.140625" style="27" customWidth="1"/>
    <col min="13316" max="13317" width="17.5703125" style="27" bestFit="1" customWidth="1"/>
    <col min="13318" max="13318" width="16.42578125" style="27" bestFit="1" customWidth="1"/>
    <col min="13319" max="13319" width="15.5703125" style="27" bestFit="1" customWidth="1"/>
    <col min="13320" max="13320" width="11.85546875" style="27" bestFit="1" customWidth="1"/>
    <col min="13321" max="13321" width="15.42578125" style="27" bestFit="1" customWidth="1"/>
    <col min="13322" max="13322" width="9.42578125" style="27" bestFit="1" customWidth="1"/>
    <col min="13323" max="13323" width="15.42578125" style="27" bestFit="1" customWidth="1"/>
    <col min="13324" max="13324" width="9.42578125" style="27" bestFit="1" customWidth="1"/>
    <col min="13325" max="13568" width="9.140625" style="27"/>
    <col min="13569" max="13569" width="19" style="27" customWidth="1"/>
    <col min="13570" max="13570" width="57.5703125" style="27" customWidth="1"/>
    <col min="13571" max="13571" width="20.140625" style="27" customWidth="1"/>
    <col min="13572" max="13573" width="17.5703125" style="27" bestFit="1" customWidth="1"/>
    <col min="13574" max="13574" width="16.42578125" style="27" bestFit="1" customWidth="1"/>
    <col min="13575" max="13575" width="15.5703125" style="27" bestFit="1" customWidth="1"/>
    <col min="13576" max="13576" width="11.85546875" style="27" bestFit="1" customWidth="1"/>
    <col min="13577" max="13577" width="15.42578125" style="27" bestFit="1" customWidth="1"/>
    <col min="13578" max="13578" width="9.42578125" style="27" bestFit="1" customWidth="1"/>
    <col min="13579" max="13579" width="15.42578125" style="27" bestFit="1" customWidth="1"/>
    <col min="13580" max="13580" width="9.42578125" style="27" bestFit="1" customWidth="1"/>
    <col min="13581" max="13824" width="9.140625" style="27"/>
    <col min="13825" max="13825" width="19" style="27" customWidth="1"/>
    <col min="13826" max="13826" width="57.5703125" style="27" customWidth="1"/>
    <col min="13827" max="13827" width="20.140625" style="27" customWidth="1"/>
    <col min="13828" max="13829" width="17.5703125" style="27" bestFit="1" customWidth="1"/>
    <col min="13830" max="13830" width="16.42578125" style="27" bestFit="1" customWidth="1"/>
    <col min="13831" max="13831" width="15.5703125" style="27" bestFit="1" customWidth="1"/>
    <col min="13832" max="13832" width="11.85546875" style="27" bestFit="1" customWidth="1"/>
    <col min="13833" max="13833" width="15.42578125" style="27" bestFit="1" customWidth="1"/>
    <col min="13834" max="13834" width="9.42578125" style="27" bestFit="1" customWidth="1"/>
    <col min="13835" max="13835" width="15.42578125" style="27" bestFit="1" customWidth="1"/>
    <col min="13836" max="13836" width="9.42578125" style="27" bestFit="1" customWidth="1"/>
    <col min="13837" max="14080" width="9.140625" style="27"/>
    <col min="14081" max="14081" width="19" style="27" customWidth="1"/>
    <col min="14082" max="14082" width="57.5703125" style="27" customWidth="1"/>
    <col min="14083" max="14083" width="20.140625" style="27" customWidth="1"/>
    <col min="14084" max="14085" width="17.5703125" style="27" bestFit="1" customWidth="1"/>
    <col min="14086" max="14086" width="16.42578125" style="27" bestFit="1" customWidth="1"/>
    <col min="14087" max="14087" width="15.5703125" style="27" bestFit="1" customWidth="1"/>
    <col min="14088" max="14088" width="11.85546875" style="27" bestFit="1" customWidth="1"/>
    <col min="14089" max="14089" width="15.42578125" style="27" bestFit="1" customWidth="1"/>
    <col min="14090" max="14090" width="9.42578125" style="27" bestFit="1" customWidth="1"/>
    <col min="14091" max="14091" width="15.42578125" style="27" bestFit="1" customWidth="1"/>
    <col min="14092" max="14092" width="9.42578125" style="27" bestFit="1" customWidth="1"/>
    <col min="14093" max="14336" width="9.140625" style="27"/>
    <col min="14337" max="14337" width="19" style="27" customWidth="1"/>
    <col min="14338" max="14338" width="57.5703125" style="27" customWidth="1"/>
    <col min="14339" max="14339" width="20.140625" style="27" customWidth="1"/>
    <col min="14340" max="14341" width="17.5703125" style="27" bestFit="1" customWidth="1"/>
    <col min="14342" max="14342" width="16.42578125" style="27" bestFit="1" customWidth="1"/>
    <col min="14343" max="14343" width="15.5703125" style="27" bestFit="1" customWidth="1"/>
    <col min="14344" max="14344" width="11.85546875" style="27" bestFit="1" customWidth="1"/>
    <col min="14345" max="14345" width="15.42578125" style="27" bestFit="1" customWidth="1"/>
    <col min="14346" max="14346" width="9.42578125" style="27" bestFit="1" customWidth="1"/>
    <col min="14347" max="14347" width="15.42578125" style="27" bestFit="1" customWidth="1"/>
    <col min="14348" max="14348" width="9.42578125" style="27" bestFit="1" customWidth="1"/>
    <col min="14349" max="14592" width="9.140625" style="27"/>
    <col min="14593" max="14593" width="19" style="27" customWidth="1"/>
    <col min="14594" max="14594" width="57.5703125" style="27" customWidth="1"/>
    <col min="14595" max="14595" width="20.140625" style="27" customWidth="1"/>
    <col min="14596" max="14597" width="17.5703125" style="27" bestFit="1" customWidth="1"/>
    <col min="14598" max="14598" width="16.42578125" style="27" bestFit="1" customWidth="1"/>
    <col min="14599" max="14599" width="15.5703125" style="27" bestFit="1" customWidth="1"/>
    <col min="14600" max="14600" width="11.85546875" style="27" bestFit="1" customWidth="1"/>
    <col min="14601" max="14601" width="15.42578125" style="27" bestFit="1" customWidth="1"/>
    <col min="14602" max="14602" width="9.42578125" style="27" bestFit="1" customWidth="1"/>
    <col min="14603" max="14603" width="15.42578125" style="27" bestFit="1" customWidth="1"/>
    <col min="14604" max="14604" width="9.42578125" style="27" bestFit="1" customWidth="1"/>
    <col min="14605" max="14848" width="9.140625" style="27"/>
    <col min="14849" max="14849" width="19" style="27" customWidth="1"/>
    <col min="14850" max="14850" width="57.5703125" style="27" customWidth="1"/>
    <col min="14851" max="14851" width="20.140625" style="27" customWidth="1"/>
    <col min="14852" max="14853" width="17.5703125" style="27" bestFit="1" customWidth="1"/>
    <col min="14854" max="14854" width="16.42578125" style="27" bestFit="1" customWidth="1"/>
    <col min="14855" max="14855" width="15.5703125" style="27" bestFit="1" customWidth="1"/>
    <col min="14856" max="14856" width="11.85546875" style="27" bestFit="1" customWidth="1"/>
    <col min="14857" max="14857" width="15.42578125" style="27" bestFit="1" customWidth="1"/>
    <col min="14858" max="14858" width="9.42578125" style="27" bestFit="1" customWidth="1"/>
    <col min="14859" max="14859" width="15.42578125" style="27" bestFit="1" customWidth="1"/>
    <col min="14860" max="14860" width="9.42578125" style="27" bestFit="1" customWidth="1"/>
    <col min="14861" max="15104" width="9.140625" style="27"/>
    <col min="15105" max="15105" width="19" style="27" customWidth="1"/>
    <col min="15106" max="15106" width="57.5703125" style="27" customWidth="1"/>
    <col min="15107" max="15107" width="20.140625" style="27" customWidth="1"/>
    <col min="15108" max="15109" width="17.5703125" style="27" bestFit="1" customWidth="1"/>
    <col min="15110" max="15110" width="16.42578125" style="27" bestFit="1" customWidth="1"/>
    <col min="15111" max="15111" width="15.5703125" style="27" bestFit="1" customWidth="1"/>
    <col min="15112" max="15112" width="11.85546875" style="27" bestFit="1" customWidth="1"/>
    <col min="15113" max="15113" width="15.42578125" style="27" bestFit="1" customWidth="1"/>
    <col min="15114" max="15114" width="9.42578125" style="27" bestFit="1" customWidth="1"/>
    <col min="15115" max="15115" width="15.42578125" style="27" bestFit="1" customWidth="1"/>
    <col min="15116" max="15116" width="9.42578125" style="27" bestFit="1" customWidth="1"/>
    <col min="15117" max="15360" width="9.140625" style="27"/>
    <col min="15361" max="15361" width="19" style="27" customWidth="1"/>
    <col min="15362" max="15362" width="57.5703125" style="27" customWidth="1"/>
    <col min="15363" max="15363" width="20.140625" style="27" customWidth="1"/>
    <col min="15364" max="15365" width="17.5703125" style="27" bestFit="1" customWidth="1"/>
    <col min="15366" max="15366" width="16.42578125" style="27" bestFit="1" customWidth="1"/>
    <col min="15367" max="15367" width="15.5703125" style="27" bestFit="1" customWidth="1"/>
    <col min="15368" max="15368" width="11.85546875" style="27" bestFit="1" customWidth="1"/>
    <col min="15369" max="15369" width="15.42578125" style="27" bestFit="1" customWidth="1"/>
    <col min="15370" max="15370" width="9.42578125" style="27" bestFit="1" customWidth="1"/>
    <col min="15371" max="15371" width="15.42578125" style="27" bestFit="1" customWidth="1"/>
    <col min="15372" max="15372" width="9.42578125" style="27" bestFit="1" customWidth="1"/>
    <col min="15373" max="15616" width="9.140625" style="27"/>
    <col min="15617" max="15617" width="19" style="27" customWidth="1"/>
    <col min="15618" max="15618" width="57.5703125" style="27" customWidth="1"/>
    <col min="15619" max="15619" width="20.140625" style="27" customWidth="1"/>
    <col min="15620" max="15621" width="17.5703125" style="27" bestFit="1" customWidth="1"/>
    <col min="15622" max="15622" width="16.42578125" style="27" bestFit="1" customWidth="1"/>
    <col min="15623" max="15623" width="15.5703125" style="27" bestFit="1" customWidth="1"/>
    <col min="15624" max="15624" width="11.85546875" style="27" bestFit="1" customWidth="1"/>
    <col min="15625" max="15625" width="15.42578125" style="27" bestFit="1" customWidth="1"/>
    <col min="15626" max="15626" width="9.42578125" style="27" bestFit="1" customWidth="1"/>
    <col min="15627" max="15627" width="15.42578125" style="27" bestFit="1" customWidth="1"/>
    <col min="15628" max="15628" width="9.42578125" style="27" bestFit="1" customWidth="1"/>
    <col min="15629" max="15872" width="9.140625" style="27"/>
    <col min="15873" max="15873" width="19" style="27" customWidth="1"/>
    <col min="15874" max="15874" width="57.5703125" style="27" customWidth="1"/>
    <col min="15875" max="15875" width="20.140625" style="27" customWidth="1"/>
    <col min="15876" max="15877" width="17.5703125" style="27" bestFit="1" customWidth="1"/>
    <col min="15878" max="15878" width="16.42578125" style="27" bestFit="1" customWidth="1"/>
    <col min="15879" max="15879" width="15.5703125" style="27" bestFit="1" customWidth="1"/>
    <col min="15880" max="15880" width="11.85546875" style="27" bestFit="1" customWidth="1"/>
    <col min="15881" max="15881" width="15.42578125" style="27" bestFit="1" customWidth="1"/>
    <col min="15882" max="15882" width="9.42578125" style="27" bestFit="1" customWidth="1"/>
    <col min="15883" max="15883" width="15.42578125" style="27" bestFit="1" customWidth="1"/>
    <col min="15884" max="15884" width="9.42578125" style="27" bestFit="1" customWidth="1"/>
    <col min="15885" max="16128" width="9.140625" style="27"/>
    <col min="16129" max="16129" width="19" style="27" customWidth="1"/>
    <col min="16130" max="16130" width="57.5703125" style="27" customWidth="1"/>
    <col min="16131" max="16131" width="20.140625" style="27" customWidth="1"/>
    <col min="16132" max="16133" width="17.5703125" style="27" bestFit="1" customWidth="1"/>
    <col min="16134" max="16134" width="16.42578125" style="27" bestFit="1" customWidth="1"/>
    <col min="16135" max="16135" width="15.5703125" style="27" bestFit="1" customWidth="1"/>
    <col min="16136" max="16136" width="11.85546875" style="27" bestFit="1" customWidth="1"/>
    <col min="16137" max="16137" width="15.42578125" style="27" bestFit="1" customWidth="1"/>
    <col min="16138" max="16138" width="9.42578125" style="27" bestFit="1" customWidth="1"/>
    <col min="16139" max="16139" width="15.42578125" style="27" bestFit="1" customWidth="1"/>
    <col min="16140" max="16140" width="9.42578125" style="27" bestFit="1" customWidth="1"/>
    <col min="16141" max="16384" width="9.140625" style="27"/>
  </cols>
  <sheetData>
    <row r="1" spans="1:15" ht="15.75" hidden="1" x14ac:dyDescent="0.2">
      <c r="A1" s="150" t="s">
        <v>0</v>
      </c>
      <c r="B1" s="150"/>
      <c r="C1" s="150"/>
      <c r="D1" s="150"/>
      <c r="E1" s="150"/>
      <c r="F1" s="150"/>
      <c r="G1" s="150"/>
      <c r="H1" s="150"/>
      <c r="I1" s="33"/>
      <c r="J1" s="33"/>
      <c r="K1" s="33"/>
      <c r="L1" s="34"/>
      <c r="M1" s="34"/>
      <c r="N1" s="34"/>
      <c r="O1" s="34"/>
    </row>
    <row r="2" spans="1:15" ht="18" hidden="1" x14ac:dyDescent="0.2">
      <c r="A2" s="37"/>
      <c r="B2" s="37"/>
      <c r="C2" s="110"/>
      <c r="D2" s="37"/>
      <c r="E2" s="37"/>
      <c r="F2" s="110"/>
      <c r="G2" s="37"/>
      <c r="H2" s="70"/>
      <c r="I2" s="38"/>
      <c r="J2" s="38"/>
      <c r="K2" s="38"/>
      <c r="L2" s="34"/>
      <c r="M2" s="34"/>
      <c r="N2" s="34"/>
      <c r="O2" s="34"/>
    </row>
    <row r="3" spans="1:15" ht="15.75" hidden="1" customHeight="1" x14ac:dyDescent="0.2">
      <c r="A3" s="150" t="s">
        <v>25</v>
      </c>
      <c r="B3" s="150"/>
      <c r="C3" s="150"/>
      <c r="D3" s="150"/>
      <c r="E3" s="150"/>
      <c r="F3" s="150"/>
      <c r="G3" s="150"/>
      <c r="H3" s="150"/>
      <c r="I3" s="33"/>
      <c r="J3" s="33"/>
      <c r="K3" s="33"/>
      <c r="L3" s="34"/>
      <c r="M3" s="34"/>
      <c r="N3" s="34"/>
      <c r="O3" s="34"/>
    </row>
    <row r="4" spans="1:15" ht="18" hidden="1" x14ac:dyDescent="0.2">
      <c r="A4" s="37"/>
      <c r="B4" s="37"/>
      <c r="C4" s="110"/>
      <c r="D4" s="37"/>
      <c r="E4" s="37"/>
      <c r="F4" s="110"/>
      <c r="G4" s="37"/>
      <c r="H4" s="70"/>
      <c r="I4" s="38"/>
      <c r="J4" s="38"/>
      <c r="K4" s="38"/>
      <c r="L4" s="34"/>
      <c r="M4" s="34"/>
      <c r="N4" s="34"/>
      <c r="O4" s="34"/>
    </row>
    <row r="5" spans="1:15" ht="15.75" hidden="1" customHeight="1" x14ac:dyDescent="0.2">
      <c r="A5" s="150" t="s">
        <v>26</v>
      </c>
      <c r="B5" s="150"/>
      <c r="C5" s="150"/>
      <c r="D5" s="150"/>
      <c r="E5" s="150"/>
      <c r="F5" s="150"/>
      <c r="G5" s="150"/>
      <c r="H5" s="150"/>
      <c r="I5" s="33"/>
      <c r="J5" s="33"/>
      <c r="K5" s="33"/>
      <c r="L5" s="34"/>
      <c r="M5" s="34"/>
      <c r="N5" s="34"/>
      <c r="O5" s="34"/>
    </row>
    <row r="6" spans="1:15" ht="18" hidden="1" x14ac:dyDescent="0.2">
      <c r="A6" s="37"/>
      <c r="B6" s="37"/>
      <c r="C6" s="110"/>
      <c r="D6" s="37"/>
      <c r="E6" s="37"/>
      <c r="F6" s="110"/>
      <c r="G6" s="37"/>
      <c r="H6" s="70"/>
      <c r="I6" s="38"/>
      <c r="J6" s="38"/>
      <c r="K6" s="38"/>
      <c r="L6" s="34"/>
      <c r="M6" s="34"/>
      <c r="N6" s="34"/>
      <c r="O6" s="34"/>
    </row>
    <row r="7" spans="1:15" s="28" customFormat="1" ht="60" customHeight="1" x14ac:dyDescent="0.25">
      <c r="A7" s="149" t="s">
        <v>3</v>
      </c>
      <c r="B7" s="149"/>
      <c r="C7" s="111" t="s">
        <v>262</v>
      </c>
      <c r="D7" s="46" t="s">
        <v>263</v>
      </c>
      <c r="E7" s="46" t="s">
        <v>264</v>
      </c>
      <c r="F7" s="111" t="s">
        <v>265</v>
      </c>
      <c r="G7" s="46" t="s">
        <v>266</v>
      </c>
      <c r="H7" s="46" t="s">
        <v>267</v>
      </c>
      <c r="I7" s="35"/>
      <c r="J7" s="35"/>
      <c r="K7" s="35"/>
      <c r="L7" s="35"/>
      <c r="M7" s="35"/>
      <c r="N7" s="35"/>
      <c r="O7" s="35"/>
    </row>
    <row r="8" spans="1:15" s="29" customFormat="1" ht="12.75" customHeight="1" x14ac:dyDescent="0.2">
      <c r="A8" s="148">
        <v>1</v>
      </c>
      <c r="B8" s="148"/>
      <c r="C8" s="112">
        <v>2</v>
      </c>
      <c r="D8" s="47">
        <v>3</v>
      </c>
      <c r="E8" s="47">
        <v>4.3333333333333304</v>
      </c>
      <c r="F8" s="112">
        <v>5.0833333333333304</v>
      </c>
      <c r="G8" s="47">
        <v>6</v>
      </c>
      <c r="H8" s="47">
        <v>7</v>
      </c>
      <c r="I8" s="34"/>
      <c r="J8" s="34"/>
      <c r="K8" s="34"/>
      <c r="L8" s="34"/>
      <c r="M8" s="36"/>
      <c r="N8" s="36"/>
      <c r="O8" s="36"/>
    </row>
    <row r="9" spans="1:15" s="29" customFormat="1" x14ac:dyDescent="0.2">
      <c r="A9" s="92"/>
      <c r="B9" s="93" t="s">
        <v>82</v>
      </c>
      <c r="C9" s="114">
        <f>+C10+C113</f>
        <v>9865167</v>
      </c>
      <c r="D9" s="85">
        <f>+D10+D113</f>
        <v>9948822</v>
      </c>
      <c r="E9" s="85">
        <f>+E10+E113</f>
        <v>0</v>
      </c>
      <c r="F9" s="114">
        <f>+F10+F113</f>
        <v>10595475</v>
      </c>
      <c r="G9" s="85">
        <f t="shared" ref="G9:G72" si="0">+F9/C9*100</f>
        <v>107.40289546036068</v>
      </c>
      <c r="H9" s="85">
        <f>+F9/D9*100</f>
        <v>106.49979464905492</v>
      </c>
      <c r="I9" s="34"/>
      <c r="J9" s="34"/>
      <c r="K9" s="34"/>
      <c r="L9" s="34"/>
      <c r="M9" s="36"/>
      <c r="N9" s="36"/>
      <c r="O9" s="36"/>
    </row>
    <row r="10" spans="1:15" ht="20.25" customHeight="1" x14ac:dyDescent="0.2">
      <c r="A10" s="86" t="s">
        <v>83</v>
      </c>
      <c r="B10" s="87" t="s">
        <v>84</v>
      </c>
      <c r="C10" s="115">
        <f>+C11++C23+C56+C65+C73+C90+C98</f>
        <v>9445736</v>
      </c>
      <c r="D10" s="89">
        <f>+D11++D23+D56+D65+D73+D90+D98</f>
        <v>9750471</v>
      </c>
      <c r="E10" s="89">
        <f>+E11++E23+E56+E65+E73+E90+E98</f>
        <v>0</v>
      </c>
      <c r="F10" s="115">
        <f>+F11++F23+F56+F65+F73+F90+F98</f>
        <v>10092194</v>
      </c>
      <c r="G10" s="88">
        <f>+F10/C10*100</f>
        <v>106.84391348646626</v>
      </c>
      <c r="H10" s="88">
        <f>+F10/D10*100</f>
        <v>103.50468197895262</v>
      </c>
      <c r="I10" s="51"/>
      <c r="J10" s="51"/>
      <c r="K10" s="51"/>
      <c r="L10" s="51"/>
      <c r="M10" s="51"/>
      <c r="N10" s="51"/>
      <c r="O10" s="51"/>
    </row>
    <row r="11" spans="1:15" x14ac:dyDescent="0.2">
      <c r="A11" s="74" t="s">
        <v>85</v>
      </c>
      <c r="B11" s="75" t="s">
        <v>86</v>
      </c>
      <c r="C11" s="116">
        <f>+C12+C17+C19</f>
        <v>7496842</v>
      </c>
      <c r="D11" s="40">
        <v>7921161</v>
      </c>
      <c r="E11" s="40">
        <v>0</v>
      </c>
      <c r="F11" s="116">
        <f>+F12+F17+F19</f>
        <v>8214936</v>
      </c>
      <c r="G11" s="71">
        <f t="shared" si="0"/>
        <v>109.578619904221</v>
      </c>
      <c r="H11" s="71">
        <f>+F11/D11*100</f>
        <v>103.70873663595526</v>
      </c>
      <c r="I11" s="42"/>
      <c r="J11" s="42"/>
      <c r="K11" s="42"/>
      <c r="L11" s="42"/>
      <c r="M11" s="42"/>
      <c r="N11" s="42"/>
      <c r="O11" s="42"/>
    </row>
    <row r="12" spans="1:15" x14ac:dyDescent="0.2">
      <c r="A12" s="72" t="s">
        <v>87</v>
      </c>
      <c r="B12" s="73" t="s">
        <v>88</v>
      </c>
      <c r="C12" s="116">
        <f>SUM(C13:C16)</f>
        <v>6246546</v>
      </c>
      <c r="D12" s="69"/>
      <c r="E12" s="69"/>
      <c r="F12" s="116">
        <f>SUM(F13:F16)</f>
        <v>6856165</v>
      </c>
      <c r="G12" s="71">
        <f t="shared" si="0"/>
        <v>109.75929737810304</v>
      </c>
      <c r="H12" s="71"/>
      <c r="I12" s="42"/>
      <c r="J12" s="42"/>
      <c r="K12" s="42"/>
      <c r="L12" s="42"/>
      <c r="M12" s="42"/>
      <c r="N12" s="42"/>
      <c r="O12" s="42"/>
    </row>
    <row r="13" spans="1:15" x14ac:dyDescent="0.2">
      <c r="A13" s="48" t="s">
        <v>89</v>
      </c>
      <c r="B13" s="43" t="s">
        <v>90</v>
      </c>
      <c r="C13" s="117">
        <v>6240108</v>
      </c>
      <c r="D13" s="68"/>
      <c r="E13" s="68"/>
      <c r="F13" s="117">
        <v>6853255</v>
      </c>
      <c r="G13" s="39">
        <f t="shared" si="0"/>
        <v>109.82590365423161</v>
      </c>
      <c r="H13" s="71"/>
      <c r="I13" s="41"/>
      <c r="J13" s="41"/>
      <c r="K13" s="41"/>
      <c r="L13" s="41"/>
      <c r="M13" s="42"/>
      <c r="N13" s="42"/>
      <c r="O13" s="42"/>
    </row>
    <row r="14" spans="1:15" x14ac:dyDescent="0.2">
      <c r="A14" s="48" t="s">
        <v>379</v>
      </c>
      <c r="B14" s="43" t="s">
        <v>380</v>
      </c>
      <c r="C14" s="117">
        <v>0</v>
      </c>
      <c r="D14" s="68"/>
      <c r="E14" s="68"/>
      <c r="F14" s="117">
        <v>0</v>
      </c>
      <c r="G14" s="39" t="e">
        <f t="shared" si="0"/>
        <v>#DIV/0!</v>
      </c>
      <c r="H14" s="71"/>
      <c r="I14" s="41"/>
      <c r="J14" s="41"/>
      <c r="K14" s="41"/>
      <c r="L14" s="41"/>
      <c r="M14" s="42"/>
      <c r="N14" s="42"/>
      <c r="O14" s="42"/>
    </row>
    <row r="15" spans="1:15" x14ac:dyDescent="0.2">
      <c r="A15" s="48" t="s">
        <v>91</v>
      </c>
      <c r="B15" s="43" t="s">
        <v>92</v>
      </c>
      <c r="C15" s="117">
        <v>0</v>
      </c>
      <c r="D15" s="68"/>
      <c r="E15" s="68"/>
      <c r="F15" s="117">
        <v>0</v>
      </c>
      <c r="G15" s="39" t="e">
        <f t="shared" si="0"/>
        <v>#DIV/0!</v>
      </c>
      <c r="H15" s="71"/>
      <c r="I15" s="41"/>
      <c r="J15" s="41"/>
      <c r="K15" s="41"/>
      <c r="L15" s="41"/>
      <c r="M15" s="42"/>
      <c r="N15" s="42"/>
      <c r="O15" s="42"/>
    </row>
    <row r="16" spans="1:15" x14ac:dyDescent="0.2">
      <c r="A16" s="48" t="s">
        <v>381</v>
      </c>
      <c r="B16" s="43" t="s">
        <v>382</v>
      </c>
      <c r="C16" s="117">
        <v>6438</v>
      </c>
      <c r="D16" s="68"/>
      <c r="E16" s="68"/>
      <c r="F16" s="117">
        <v>2910</v>
      </c>
      <c r="G16" s="39">
        <f t="shared" si="0"/>
        <v>45.200372786579685</v>
      </c>
      <c r="H16" s="71"/>
      <c r="I16" s="41"/>
      <c r="J16" s="41"/>
      <c r="K16" s="41"/>
      <c r="L16" s="41"/>
      <c r="M16" s="42"/>
      <c r="N16" s="42"/>
      <c r="O16" s="42"/>
    </row>
    <row r="17" spans="1:15" x14ac:dyDescent="0.2">
      <c r="A17" s="72" t="s">
        <v>93</v>
      </c>
      <c r="B17" s="73" t="s">
        <v>94</v>
      </c>
      <c r="C17" s="116">
        <f>+C18</f>
        <v>239302</v>
      </c>
      <c r="D17" s="69"/>
      <c r="E17" s="69"/>
      <c r="F17" s="116">
        <f>+F18</f>
        <v>252086</v>
      </c>
      <c r="G17" s="71">
        <f t="shared" si="0"/>
        <v>105.34220357539846</v>
      </c>
      <c r="H17" s="71"/>
      <c r="I17" s="42"/>
      <c r="J17" s="42"/>
      <c r="K17" s="42"/>
      <c r="L17" s="42"/>
      <c r="M17" s="42"/>
      <c r="N17" s="42"/>
      <c r="O17" s="42"/>
    </row>
    <row r="18" spans="1:15" x14ac:dyDescent="0.2">
      <c r="A18" s="48" t="s">
        <v>95</v>
      </c>
      <c r="B18" s="43" t="s">
        <v>94</v>
      </c>
      <c r="C18" s="117">
        <v>239302</v>
      </c>
      <c r="D18" s="68"/>
      <c r="E18" s="68"/>
      <c r="F18" s="117">
        <v>252086</v>
      </c>
      <c r="G18" s="39">
        <f t="shared" si="0"/>
        <v>105.34220357539846</v>
      </c>
      <c r="H18" s="71"/>
      <c r="I18" s="41"/>
      <c r="J18" s="41"/>
      <c r="K18" s="41"/>
      <c r="L18" s="41"/>
      <c r="M18" s="42"/>
      <c r="N18" s="42"/>
      <c r="O18" s="42"/>
    </row>
    <row r="19" spans="1:15" x14ac:dyDescent="0.2">
      <c r="A19" s="72" t="s">
        <v>96</v>
      </c>
      <c r="B19" s="73" t="s">
        <v>97</v>
      </c>
      <c r="C19" s="116">
        <f>SUM(C20:C22)</f>
        <v>1010994</v>
      </c>
      <c r="D19" s="69"/>
      <c r="E19" s="69"/>
      <c r="F19" s="116">
        <f>SUM(F20:F22)</f>
        <v>1106685</v>
      </c>
      <c r="G19" s="71">
        <f t="shared" si="0"/>
        <v>109.46504133555688</v>
      </c>
      <c r="H19" s="71"/>
      <c r="I19" s="42"/>
      <c r="J19" s="42"/>
      <c r="K19" s="42"/>
      <c r="L19" s="42"/>
      <c r="M19" s="42"/>
      <c r="N19" s="42"/>
      <c r="O19" s="42"/>
    </row>
    <row r="20" spans="1:15" x14ac:dyDescent="0.2">
      <c r="A20" s="48" t="s">
        <v>383</v>
      </c>
      <c r="B20" s="43" t="s">
        <v>384</v>
      </c>
      <c r="C20" s="117">
        <v>0</v>
      </c>
      <c r="D20" s="68"/>
      <c r="E20" s="68"/>
      <c r="F20" s="117">
        <v>0</v>
      </c>
      <c r="G20" s="39" t="e">
        <f t="shared" si="0"/>
        <v>#DIV/0!</v>
      </c>
      <c r="H20" s="71"/>
      <c r="I20" s="41"/>
      <c r="J20" s="41"/>
      <c r="K20" s="41"/>
      <c r="L20" s="41"/>
      <c r="M20" s="42"/>
      <c r="N20" s="42"/>
      <c r="O20" s="42"/>
    </row>
    <row r="21" spans="1:15" x14ac:dyDescent="0.2">
      <c r="A21" s="48" t="s">
        <v>98</v>
      </c>
      <c r="B21" s="43" t="s">
        <v>99</v>
      </c>
      <c r="C21" s="117">
        <v>1010994</v>
      </c>
      <c r="D21" s="68"/>
      <c r="E21" s="68"/>
      <c r="F21" s="117">
        <v>1106678</v>
      </c>
      <c r="G21" s="39">
        <f t="shared" si="0"/>
        <v>109.46434894766932</v>
      </c>
      <c r="H21" s="71"/>
      <c r="I21" s="41"/>
      <c r="J21" s="41"/>
      <c r="K21" s="41"/>
      <c r="L21" s="41"/>
      <c r="M21" s="42"/>
      <c r="N21" s="42"/>
      <c r="O21" s="42"/>
    </row>
    <row r="22" spans="1:15" x14ac:dyDescent="0.2">
      <c r="A22" s="48" t="s">
        <v>385</v>
      </c>
      <c r="B22" s="43" t="s">
        <v>386</v>
      </c>
      <c r="C22" s="117">
        <v>0</v>
      </c>
      <c r="D22" s="68"/>
      <c r="E22" s="68"/>
      <c r="F22" s="117">
        <v>7</v>
      </c>
      <c r="G22" s="39" t="e">
        <f t="shared" si="0"/>
        <v>#DIV/0!</v>
      </c>
      <c r="H22" s="71"/>
      <c r="I22" s="41"/>
      <c r="J22" s="41"/>
      <c r="K22" s="41"/>
      <c r="L22" s="41"/>
      <c r="M22" s="42"/>
      <c r="N22" s="42"/>
      <c r="O22" s="42"/>
    </row>
    <row r="23" spans="1:15" x14ac:dyDescent="0.2">
      <c r="A23" s="74" t="s">
        <v>100</v>
      </c>
      <c r="B23" s="75" t="s">
        <v>101</v>
      </c>
      <c r="C23" s="116">
        <f>+C24+C29+C36+C46+C48</f>
        <v>1735207</v>
      </c>
      <c r="D23" s="40">
        <v>1757343</v>
      </c>
      <c r="E23" s="40">
        <v>0</v>
      </c>
      <c r="F23" s="116">
        <f>+F24+F29+F36+F46+F48</f>
        <v>1710528</v>
      </c>
      <c r="G23" s="71">
        <f t="shared" si="0"/>
        <v>98.577748937158503</v>
      </c>
      <c r="H23" s="71">
        <f>+F23/D23*100</f>
        <v>97.336035139412175</v>
      </c>
      <c r="I23" s="42"/>
      <c r="J23" s="42"/>
      <c r="K23" s="42"/>
      <c r="L23" s="42"/>
      <c r="M23" s="42"/>
      <c r="N23" s="42"/>
      <c r="O23" s="42"/>
    </row>
    <row r="24" spans="1:15" x14ac:dyDescent="0.2">
      <c r="A24" s="72" t="s">
        <v>102</v>
      </c>
      <c r="B24" s="73" t="s">
        <v>103</v>
      </c>
      <c r="C24" s="116">
        <f>SUM(C25:C28)</f>
        <v>341754</v>
      </c>
      <c r="D24" s="69"/>
      <c r="E24" s="69"/>
      <c r="F24" s="116">
        <f>SUM(F25:F28)</f>
        <v>340690</v>
      </c>
      <c r="G24" s="71">
        <f t="shared" si="0"/>
        <v>99.688664946130842</v>
      </c>
      <c r="H24" s="71"/>
      <c r="I24" s="42"/>
      <c r="J24" s="42"/>
      <c r="K24" s="42"/>
      <c r="L24" s="42"/>
      <c r="M24" s="42"/>
      <c r="N24" s="42"/>
      <c r="O24" s="42"/>
    </row>
    <row r="25" spans="1:15" x14ac:dyDescent="0.2">
      <c r="A25" s="48" t="s">
        <v>104</v>
      </c>
      <c r="B25" s="43" t="s">
        <v>105</v>
      </c>
      <c r="C25" s="117">
        <v>154746</v>
      </c>
      <c r="D25" s="68"/>
      <c r="E25" s="68"/>
      <c r="F25" s="117">
        <v>143943</v>
      </c>
      <c r="G25" s="39">
        <f t="shared" si="0"/>
        <v>93.018882555930361</v>
      </c>
      <c r="H25" s="71"/>
      <c r="I25" s="41"/>
      <c r="J25" s="41"/>
      <c r="K25" s="41"/>
      <c r="L25" s="41"/>
      <c r="M25" s="42"/>
      <c r="N25" s="42"/>
      <c r="O25" s="42"/>
    </row>
    <row r="26" spans="1:15" x14ac:dyDescent="0.2">
      <c r="A26" s="48" t="s">
        <v>106</v>
      </c>
      <c r="B26" s="43" t="s">
        <v>107</v>
      </c>
      <c r="C26" s="117">
        <v>128197</v>
      </c>
      <c r="D26" s="68"/>
      <c r="E26" s="68"/>
      <c r="F26" s="117">
        <v>150228</v>
      </c>
      <c r="G26" s="39">
        <f t="shared" si="0"/>
        <v>117.18526954608923</v>
      </c>
      <c r="H26" s="71"/>
      <c r="I26" s="41"/>
      <c r="J26" s="41"/>
      <c r="K26" s="41"/>
      <c r="L26" s="41"/>
      <c r="M26" s="42"/>
      <c r="N26" s="42"/>
      <c r="O26" s="42"/>
    </row>
    <row r="27" spans="1:15" x14ac:dyDescent="0.2">
      <c r="A27" s="48" t="s">
        <v>108</v>
      </c>
      <c r="B27" s="43" t="s">
        <v>109</v>
      </c>
      <c r="C27" s="117">
        <v>58811</v>
      </c>
      <c r="D27" s="68"/>
      <c r="E27" s="68"/>
      <c r="F27" s="117">
        <v>46519</v>
      </c>
      <c r="G27" s="39">
        <f t="shared" si="0"/>
        <v>79.099148118549252</v>
      </c>
      <c r="H27" s="71"/>
      <c r="I27" s="42"/>
      <c r="J27" s="42"/>
      <c r="K27" s="42"/>
      <c r="L27" s="42"/>
      <c r="M27" s="42"/>
      <c r="N27" s="42"/>
      <c r="O27" s="42"/>
    </row>
    <row r="28" spans="1:15" x14ac:dyDescent="0.2">
      <c r="A28" s="48" t="s">
        <v>110</v>
      </c>
      <c r="B28" s="43" t="s">
        <v>111</v>
      </c>
      <c r="C28" s="117">
        <v>0</v>
      </c>
      <c r="D28" s="68"/>
      <c r="E28" s="68"/>
      <c r="F28" s="117">
        <v>0</v>
      </c>
      <c r="G28" s="39" t="e">
        <f t="shared" si="0"/>
        <v>#DIV/0!</v>
      </c>
      <c r="H28" s="71"/>
      <c r="I28" s="42"/>
      <c r="J28" s="42"/>
      <c r="K28" s="42"/>
      <c r="L28" s="42"/>
      <c r="M28" s="42"/>
      <c r="N28" s="42"/>
      <c r="O28" s="42"/>
    </row>
    <row r="29" spans="1:15" x14ac:dyDescent="0.2">
      <c r="A29" s="72" t="s">
        <v>112</v>
      </c>
      <c r="B29" s="73" t="s">
        <v>113</v>
      </c>
      <c r="C29" s="116">
        <f>SUM(C30:C35)</f>
        <v>688773</v>
      </c>
      <c r="D29" s="69"/>
      <c r="E29" s="69"/>
      <c r="F29" s="116">
        <f>SUM(F30:F35)</f>
        <v>627280</v>
      </c>
      <c r="G29" s="71">
        <f t="shared" si="0"/>
        <v>91.072094870153151</v>
      </c>
      <c r="H29" s="71"/>
      <c r="I29" s="42"/>
      <c r="J29" s="42"/>
      <c r="K29" s="42"/>
      <c r="L29" s="42"/>
      <c r="M29" s="42"/>
      <c r="N29" s="42"/>
      <c r="O29" s="42"/>
    </row>
    <row r="30" spans="1:15" x14ac:dyDescent="0.2">
      <c r="A30" s="48" t="s">
        <v>114</v>
      </c>
      <c r="B30" s="43" t="s">
        <v>115</v>
      </c>
      <c r="C30" s="117">
        <v>41755</v>
      </c>
      <c r="D30" s="68"/>
      <c r="E30" s="68"/>
      <c r="F30" s="117">
        <v>52627</v>
      </c>
      <c r="G30" s="39">
        <f t="shared" si="0"/>
        <v>126.03760028739073</v>
      </c>
      <c r="H30" s="71"/>
      <c r="I30" s="42"/>
      <c r="J30" s="42"/>
      <c r="K30" s="42"/>
      <c r="L30" s="42"/>
      <c r="M30" s="42"/>
      <c r="N30" s="42"/>
      <c r="O30" s="42"/>
    </row>
    <row r="31" spans="1:15" x14ac:dyDescent="0.2">
      <c r="A31" s="48" t="s">
        <v>387</v>
      </c>
      <c r="B31" s="43" t="s">
        <v>388</v>
      </c>
      <c r="C31" s="117">
        <v>324566</v>
      </c>
      <c r="D31" s="68"/>
      <c r="E31" s="68"/>
      <c r="F31" s="117">
        <v>272531</v>
      </c>
      <c r="G31" s="39">
        <f t="shared" si="0"/>
        <v>83.967821644904276</v>
      </c>
      <c r="H31" s="71"/>
      <c r="I31" s="42"/>
      <c r="J31" s="42"/>
      <c r="K31" s="42"/>
      <c r="L31" s="42"/>
      <c r="M31" s="42"/>
      <c r="N31" s="42"/>
      <c r="O31" s="42"/>
    </row>
    <row r="32" spans="1:15" x14ac:dyDescent="0.2">
      <c r="A32" s="48" t="s">
        <v>116</v>
      </c>
      <c r="B32" s="43" t="s">
        <v>117</v>
      </c>
      <c r="C32" s="117">
        <v>283246</v>
      </c>
      <c r="D32" s="68"/>
      <c r="E32" s="68"/>
      <c r="F32" s="117">
        <v>179800</v>
      </c>
      <c r="G32" s="39">
        <f t="shared" si="0"/>
        <v>63.478389809564831</v>
      </c>
      <c r="H32" s="71"/>
      <c r="I32" s="42"/>
      <c r="J32" s="42"/>
      <c r="K32" s="42"/>
      <c r="L32" s="42"/>
      <c r="M32" s="42"/>
      <c r="N32" s="42"/>
      <c r="O32" s="42"/>
    </row>
    <row r="33" spans="1:15" x14ac:dyDescent="0.2">
      <c r="A33" s="48" t="s">
        <v>118</v>
      </c>
      <c r="B33" s="43" t="s">
        <v>119</v>
      </c>
      <c r="C33" s="117">
        <v>27890</v>
      </c>
      <c r="D33" s="68"/>
      <c r="E33" s="68"/>
      <c r="F33" s="117">
        <v>105730</v>
      </c>
      <c r="G33" s="39">
        <f t="shared" si="0"/>
        <v>379.09645034062385</v>
      </c>
      <c r="H33" s="71"/>
      <c r="I33" s="42"/>
      <c r="J33" s="42"/>
      <c r="K33" s="42"/>
      <c r="L33" s="42"/>
      <c r="M33" s="42"/>
      <c r="N33" s="42"/>
      <c r="O33" s="42"/>
    </row>
    <row r="34" spans="1:15" x14ac:dyDescent="0.2">
      <c r="A34" s="48" t="s">
        <v>120</v>
      </c>
      <c r="B34" s="43" t="s">
        <v>121</v>
      </c>
      <c r="C34" s="117">
        <v>7611</v>
      </c>
      <c r="D34" s="68"/>
      <c r="E34" s="68"/>
      <c r="F34" s="117">
        <v>12445</v>
      </c>
      <c r="G34" s="39">
        <f t="shared" si="0"/>
        <v>163.51333596110894</v>
      </c>
      <c r="H34" s="71"/>
      <c r="I34" s="42"/>
      <c r="J34" s="42"/>
      <c r="K34" s="42"/>
      <c r="L34" s="42"/>
      <c r="M34" s="42"/>
      <c r="N34" s="42"/>
      <c r="O34" s="42"/>
    </row>
    <row r="35" spans="1:15" x14ac:dyDescent="0.2">
      <c r="A35" s="48" t="s">
        <v>122</v>
      </c>
      <c r="B35" s="43" t="s">
        <v>123</v>
      </c>
      <c r="C35" s="117">
        <v>3705</v>
      </c>
      <c r="D35" s="68"/>
      <c r="E35" s="68"/>
      <c r="F35" s="117">
        <v>4147</v>
      </c>
      <c r="G35" s="39">
        <f t="shared" si="0"/>
        <v>111.92982456140351</v>
      </c>
      <c r="H35" s="71"/>
      <c r="I35" s="42"/>
      <c r="J35" s="42"/>
      <c r="K35" s="42"/>
      <c r="L35" s="42"/>
      <c r="M35" s="42"/>
      <c r="N35" s="42"/>
      <c r="O35" s="42"/>
    </row>
    <row r="36" spans="1:15" x14ac:dyDescent="0.2">
      <c r="A36" s="72" t="s">
        <v>124</v>
      </c>
      <c r="B36" s="73" t="s">
        <v>125</v>
      </c>
      <c r="C36" s="116">
        <f>SUM(C37:C45)</f>
        <v>636670</v>
      </c>
      <c r="D36" s="69"/>
      <c r="E36" s="69"/>
      <c r="F36" s="116">
        <f>SUM(F37:F45)</f>
        <v>667588</v>
      </c>
      <c r="G36" s="71">
        <f t="shared" si="0"/>
        <v>104.85620494133539</v>
      </c>
      <c r="H36" s="71"/>
      <c r="I36" s="42"/>
      <c r="J36" s="42"/>
      <c r="K36" s="42"/>
      <c r="L36" s="42"/>
      <c r="M36" s="42"/>
      <c r="N36" s="42"/>
      <c r="O36" s="42"/>
    </row>
    <row r="37" spans="1:15" x14ac:dyDescent="0.2">
      <c r="A37" s="48" t="s">
        <v>126</v>
      </c>
      <c r="B37" s="43" t="s">
        <v>127</v>
      </c>
      <c r="C37" s="117">
        <v>29992</v>
      </c>
      <c r="D37" s="68"/>
      <c r="E37" s="68"/>
      <c r="F37" s="117">
        <v>30016</v>
      </c>
      <c r="G37" s="39">
        <f t="shared" si="0"/>
        <v>100.08002133902374</v>
      </c>
      <c r="H37" s="71"/>
      <c r="I37" s="42"/>
      <c r="J37" s="42"/>
      <c r="K37" s="42"/>
      <c r="L37" s="42"/>
      <c r="M37" s="42"/>
      <c r="N37" s="42"/>
      <c r="O37" s="42"/>
    </row>
    <row r="38" spans="1:15" x14ac:dyDescent="0.2">
      <c r="A38" s="48" t="s">
        <v>128</v>
      </c>
      <c r="B38" s="43" t="s">
        <v>129</v>
      </c>
      <c r="C38" s="117">
        <v>187054</v>
      </c>
      <c r="D38" s="68"/>
      <c r="E38" s="68"/>
      <c r="F38" s="117">
        <v>198976</v>
      </c>
      <c r="G38" s="39">
        <f t="shared" si="0"/>
        <v>106.37356057609033</v>
      </c>
      <c r="H38" s="71"/>
      <c r="I38" s="42"/>
      <c r="J38" s="42"/>
      <c r="K38" s="42"/>
      <c r="L38" s="42"/>
      <c r="M38" s="42"/>
      <c r="N38" s="42"/>
      <c r="O38" s="42"/>
    </row>
    <row r="39" spans="1:15" x14ac:dyDescent="0.2">
      <c r="A39" s="48" t="s">
        <v>130</v>
      </c>
      <c r="B39" s="43" t="s">
        <v>131</v>
      </c>
      <c r="C39" s="117">
        <v>33511</v>
      </c>
      <c r="D39" s="68"/>
      <c r="E39" s="68"/>
      <c r="F39" s="117">
        <v>21435</v>
      </c>
      <c r="G39" s="39">
        <f t="shared" si="0"/>
        <v>63.964071498910805</v>
      </c>
      <c r="H39" s="71"/>
      <c r="I39" s="42"/>
      <c r="J39" s="42"/>
      <c r="K39" s="42"/>
      <c r="L39" s="42"/>
      <c r="M39" s="42"/>
      <c r="N39" s="42"/>
      <c r="O39" s="42"/>
    </row>
    <row r="40" spans="1:15" x14ac:dyDescent="0.2">
      <c r="A40" s="48" t="s">
        <v>132</v>
      </c>
      <c r="B40" s="43" t="s">
        <v>133</v>
      </c>
      <c r="C40" s="117">
        <v>66352</v>
      </c>
      <c r="D40" s="68"/>
      <c r="E40" s="68"/>
      <c r="F40" s="117">
        <v>47919</v>
      </c>
      <c r="G40" s="39">
        <f t="shared" si="0"/>
        <v>72.219375452134074</v>
      </c>
      <c r="H40" s="71"/>
      <c r="I40" s="42"/>
      <c r="J40" s="42"/>
      <c r="K40" s="42"/>
      <c r="L40" s="42"/>
      <c r="M40" s="42"/>
      <c r="N40" s="42"/>
      <c r="O40" s="42"/>
    </row>
    <row r="41" spans="1:15" x14ac:dyDescent="0.2">
      <c r="A41" s="48" t="s">
        <v>134</v>
      </c>
      <c r="B41" s="43" t="s">
        <v>135</v>
      </c>
      <c r="C41" s="117">
        <v>37141</v>
      </c>
      <c r="D41" s="68"/>
      <c r="E41" s="68"/>
      <c r="F41" s="117">
        <v>34955</v>
      </c>
      <c r="G41" s="39">
        <f t="shared" si="0"/>
        <v>94.114321100670423</v>
      </c>
      <c r="H41" s="71"/>
      <c r="I41" s="42"/>
      <c r="J41" s="42"/>
      <c r="K41" s="42"/>
      <c r="L41" s="42"/>
      <c r="M41" s="42"/>
      <c r="N41" s="42"/>
      <c r="O41" s="42"/>
    </row>
    <row r="42" spans="1:15" x14ac:dyDescent="0.2">
      <c r="A42" s="48" t="s">
        <v>136</v>
      </c>
      <c r="B42" s="43" t="s">
        <v>137</v>
      </c>
      <c r="C42" s="117">
        <v>37394</v>
      </c>
      <c r="D42" s="68"/>
      <c r="E42" s="68"/>
      <c r="F42" s="117">
        <v>86465</v>
      </c>
      <c r="G42" s="39">
        <f t="shared" si="0"/>
        <v>231.22693480237473</v>
      </c>
      <c r="H42" s="71"/>
      <c r="I42" s="42"/>
      <c r="J42" s="42"/>
      <c r="K42" s="42"/>
      <c r="L42" s="42"/>
      <c r="M42" s="42"/>
      <c r="N42" s="42"/>
      <c r="O42" s="42"/>
    </row>
    <row r="43" spans="1:15" x14ac:dyDescent="0.2">
      <c r="A43" s="48" t="s">
        <v>138</v>
      </c>
      <c r="B43" s="43" t="s">
        <v>139</v>
      </c>
      <c r="C43" s="117">
        <v>187056</v>
      </c>
      <c r="D43" s="68"/>
      <c r="E43" s="68"/>
      <c r="F43" s="117">
        <v>185521</v>
      </c>
      <c r="G43" s="39">
        <f t="shared" si="0"/>
        <v>99.179390129159188</v>
      </c>
      <c r="H43" s="71"/>
      <c r="I43" s="42"/>
      <c r="J43" s="42"/>
      <c r="K43" s="42"/>
      <c r="L43" s="42"/>
      <c r="M43" s="42"/>
      <c r="N43" s="42"/>
      <c r="O43" s="42"/>
    </row>
    <row r="44" spans="1:15" x14ac:dyDescent="0.2">
      <c r="A44" s="48" t="s">
        <v>140</v>
      </c>
      <c r="B44" s="43" t="s">
        <v>141</v>
      </c>
      <c r="C44" s="117">
        <v>22738</v>
      </c>
      <c r="D44" s="68"/>
      <c r="E44" s="68"/>
      <c r="F44" s="117">
        <v>12054</v>
      </c>
      <c r="G44" s="39">
        <f t="shared" si="0"/>
        <v>53.012578063154194</v>
      </c>
      <c r="H44" s="71"/>
      <c r="I44" s="42"/>
      <c r="J44" s="42"/>
      <c r="K44" s="42"/>
      <c r="L44" s="42"/>
      <c r="M44" s="42"/>
      <c r="N44" s="42"/>
      <c r="O44" s="42"/>
    </row>
    <row r="45" spans="1:15" x14ac:dyDescent="0.2">
      <c r="A45" s="48" t="s">
        <v>142</v>
      </c>
      <c r="B45" s="43" t="s">
        <v>143</v>
      </c>
      <c r="C45" s="117">
        <v>35432</v>
      </c>
      <c r="D45" s="68"/>
      <c r="E45" s="68"/>
      <c r="F45" s="117">
        <v>50247</v>
      </c>
      <c r="G45" s="39">
        <f t="shared" si="0"/>
        <v>141.81248588846239</v>
      </c>
      <c r="H45" s="71"/>
      <c r="I45" s="42"/>
      <c r="J45" s="42"/>
      <c r="K45" s="42"/>
      <c r="L45" s="42"/>
      <c r="M45" s="42"/>
      <c r="N45" s="42"/>
      <c r="O45" s="42"/>
    </row>
    <row r="46" spans="1:15" x14ac:dyDescent="0.2">
      <c r="A46" s="72" t="s">
        <v>144</v>
      </c>
      <c r="B46" s="73" t="s">
        <v>145</v>
      </c>
      <c r="C46" s="116">
        <f>+C47</f>
        <v>21544</v>
      </c>
      <c r="D46" s="69"/>
      <c r="E46" s="69"/>
      <c r="F46" s="116">
        <f>+F47</f>
        <v>26957</v>
      </c>
      <c r="G46" s="71">
        <f t="shared" si="0"/>
        <v>125.12532491645005</v>
      </c>
      <c r="H46" s="71"/>
      <c r="I46" s="42"/>
      <c r="J46" s="42"/>
      <c r="K46" s="42"/>
      <c r="L46" s="42"/>
      <c r="M46" s="42"/>
      <c r="N46" s="42"/>
      <c r="O46" s="42"/>
    </row>
    <row r="47" spans="1:15" x14ac:dyDescent="0.2">
      <c r="A47" s="48" t="s">
        <v>146</v>
      </c>
      <c r="B47" s="43" t="s">
        <v>145</v>
      </c>
      <c r="C47" s="117">
        <v>21544</v>
      </c>
      <c r="D47" s="68"/>
      <c r="E47" s="68"/>
      <c r="F47" s="117">
        <v>26957</v>
      </c>
      <c r="G47" s="39">
        <f t="shared" si="0"/>
        <v>125.12532491645005</v>
      </c>
      <c r="H47" s="71"/>
      <c r="I47" s="42"/>
      <c r="J47" s="42"/>
      <c r="K47" s="42"/>
      <c r="L47" s="42"/>
      <c r="M47" s="42"/>
      <c r="N47" s="42"/>
      <c r="O47" s="42"/>
    </row>
    <row r="48" spans="1:15" x14ac:dyDescent="0.2">
      <c r="A48" s="72" t="s">
        <v>147</v>
      </c>
      <c r="B48" s="73" t="s">
        <v>148</v>
      </c>
      <c r="C48" s="116">
        <f>SUM(C49:C55)</f>
        <v>46466</v>
      </c>
      <c r="D48" s="69"/>
      <c r="E48" s="69"/>
      <c r="F48" s="116">
        <f>SUM(F49:F55)</f>
        <v>48013</v>
      </c>
      <c r="G48" s="71">
        <f t="shared" si="0"/>
        <v>103.32931605905394</v>
      </c>
      <c r="H48" s="71"/>
      <c r="I48" s="42"/>
      <c r="J48" s="42"/>
      <c r="K48" s="42"/>
      <c r="L48" s="42"/>
      <c r="M48" s="42"/>
      <c r="N48" s="42"/>
      <c r="O48" s="42"/>
    </row>
    <row r="49" spans="1:15" ht="25.5" x14ac:dyDescent="0.2">
      <c r="A49" s="48" t="s">
        <v>149</v>
      </c>
      <c r="B49" s="43" t="s">
        <v>150</v>
      </c>
      <c r="C49" s="117">
        <v>0</v>
      </c>
      <c r="D49" s="68"/>
      <c r="E49" s="68"/>
      <c r="F49" s="117">
        <v>0</v>
      </c>
      <c r="G49" s="39" t="e">
        <f t="shared" si="0"/>
        <v>#DIV/0!</v>
      </c>
      <c r="H49" s="71"/>
      <c r="I49" s="42"/>
      <c r="J49" s="42"/>
      <c r="K49" s="42"/>
      <c r="L49" s="42"/>
      <c r="M49" s="42"/>
      <c r="N49" s="42"/>
      <c r="O49" s="42"/>
    </row>
    <row r="50" spans="1:15" x14ac:dyDescent="0.2">
      <c r="A50" s="48" t="s">
        <v>151</v>
      </c>
      <c r="B50" s="43" t="s">
        <v>152</v>
      </c>
      <c r="C50" s="117">
        <v>6803</v>
      </c>
      <c r="D50" s="68"/>
      <c r="E50" s="68"/>
      <c r="F50" s="117">
        <v>9185</v>
      </c>
      <c r="G50" s="39">
        <f t="shared" si="0"/>
        <v>135.01396442745849</v>
      </c>
      <c r="H50" s="71"/>
      <c r="I50" s="42"/>
      <c r="J50" s="42"/>
      <c r="K50" s="42"/>
      <c r="L50" s="42"/>
      <c r="M50" s="42"/>
      <c r="N50" s="42"/>
      <c r="O50" s="42"/>
    </row>
    <row r="51" spans="1:15" x14ac:dyDescent="0.2">
      <c r="A51" s="48" t="s">
        <v>153</v>
      </c>
      <c r="B51" s="43" t="s">
        <v>154</v>
      </c>
      <c r="C51" s="117">
        <v>14114</v>
      </c>
      <c r="D51" s="68"/>
      <c r="E51" s="68"/>
      <c r="F51" s="117">
        <v>12571</v>
      </c>
      <c r="G51" s="39">
        <f t="shared" si="0"/>
        <v>89.067592461385857</v>
      </c>
      <c r="H51" s="71"/>
      <c r="I51" s="42"/>
      <c r="J51" s="42"/>
      <c r="K51" s="42"/>
      <c r="L51" s="42"/>
      <c r="M51" s="42"/>
      <c r="N51" s="42"/>
      <c r="O51" s="42"/>
    </row>
    <row r="52" spans="1:15" x14ac:dyDescent="0.2">
      <c r="A52" s="48" t="s">
        <v>155</v>
      </c>
      <c r="B52" s="43" t="s">
        <v>156</v>
      </c>
      <c r="C52" s="117">
        <v>2880</v>
      </c>
      <c r="D52" s="68"/>
      <c r="E52" s="68"/>
      <c r="F52" s="117">
        <v>2803</v>
      </c>
      <c r="G52" s="39">
        <f t="shared" si="0"/>
        <v>97.326388888888886</v>
      </c>
      <c r="H52" s="71"/>
      <c r="I52" s="42"/>
      <c r="J52" s="42"/>
      <c r="K52" s="42"/>
      <c r="L52" s="42"/>
      <c r="M52" s="42"/>
      <c r="N52" s="42"/>
      <c r="O52" s="42"/>
    </row>
    <row r="53" spans="1:15" x14ac:dyDescent="0.2">
      <c r="A53" s="48" t="s">
        <v>157</v>
      </c>
      <c r="B53" s="43" t="s">
        <v>158</v>
      </c>
      <c r="C53" s="117">
        <v>13916</v>
      </c>
      <c r="D53" s="68"/>
      <c r="E53" s="68"/>
      <c r="F53" s="117">
        <v>16279</v>
      </c>
      <c r="G53" s="39">
        <f t="shared" si="0"/>
        <v>116.98045415349239</v>
      </c>
      <c r="H53" s="71"/>
      <c r="I53" s="42"/>
      <c r="J53" s="42"/>
      <c r="K53" s="42"/>
      <c r="L53" s="42"/>
      <c r="M53" s="42"/>
      <c r="N53" s="42"/>
      <c r="O53" s="42"/>
    </row>
    <row r="54" spans="1:15" x14ac:dyDescent="0.2">
      <c r="A54" s="48" t="s">
        <v>159</v>
      </c>
      <c r="B54" s="43" t="s">
        <v>160</v>
      </c>
      <c r="C54" s="117">
        <v>0</v>
      </c>
      <c r="D54" s="68"/>
      <c r="E54" s="68"/>
      <c r="F54" s="117">
        <v>888</v>
      </c>
      <c r="G54" s="39" t="e">
        <f t="shared" si="0"/>
        <v>#DIV/0!</v>
      </c>
      <c r="H54" s="71"/>
      <c r="I54" s="42"/>
      <c r="J54" s="42"/>
      <c r="K54" s="42"/>
      <c r="L54" s="42"/>
      <c r="M54" s="42"/>
      <c r="N54" s="42"/>
      <c r="O54" s="42"/>
    </row>
    <row r="55" spans="1:15" x14ac:dyDescent="0.2">
      <c r="A55" s="48" t="s">
        <v>161</v>
      </c>
      <c r="B55" s="43" t="s">
        <v>148</v>
      </c>
      <c r="C55" s="117">
        <v>8753</v>
      </c>
      <c r="D55" s="68"/>
      <c r="E55" s="68"/>
      <c r="F55" s="117">
        <v>6287</v>
      </c>
      <c r="G55" s="39">
        <f t="shared" si="0"/>
        <v>71.826802239232265</v>
      </c>
      <c r="H55" s="71"/>
      <c r="I55" s="42"/>
      <c r="J55" s="42"/>
      <c r="K55" s="42"/>
      <c r="L55" s="42"/>
      <c r="M55" s="42"/>
      <c r="N55" s="42"/>
      <c r="O55" s="42"/>
    </row>
    <row r="56" spans="1:15" x14ac:dyDescent="0.2">
      <c r="A56" s="74" t="s">
        <v>162</v>
      </c>
      <c r="B56" s="75" t="s">
        <v>163</v>
      </c>
      <c r="C56" s="116">
        <f>+C57+C60</f>
        <v>14936</v>
      </c>
      <c r="D56" s="40">
        <v>15269</v>
      </c>
      <c r="E56" s="40">
        <v>0</v>
      </c>
      <c r="F56" s="116">
        <f>+F57+F60</f>
        <v>13136</v>
      </c>
      <c r="G56" s="71">
        <f t="shared" si="0"/>
        <v>87.948580610605248</v>
      </c>
      <c r="H56" s="71">
        <f>+F56/D56*100</f>
        <v>86.030519352937333</v>
      </c>
      <c r="I56" s="42"/>
      <c r="J56" s="42"/>
      <c r="K56" s="42"/>
      <c r="L56" s="42"/>
      <c r="M56" s="42"/>
      <c r="N56" s="42"/>
      <c r="O56" s="42"/>
    </row>
    <row r="57" spans="1:15" x14ac:dyDescent="0.2">
      <c r="A57" s="72" t="s">
        <v>389</v>
      </c>
      <c r="B57" s="73" t="s">
        <v>390</v>
      </c>
      <c r="C57" s="116">
        <f>+C58+C59</f>
        <v>4940</v>
      </c>
      <c r="D57" s="69"/>
      <c r="E57" s="69"/>
      <c r="F57" s="116">
        <f>+F58+F59</f>
        <v>4778</v>
      </c>
      <c r="G57" s="71">
        <f t="shared" si="0"/>
        <v>96.720647773279353</v>
      </c>
      <c r="H57" s="71"/>
      <c r="I57" s="42"/>
      <c r="J57" s="42"/>
      <c r="K57" s="42"/>
      <c r="L57" s="42"/>
      <c r="M57" s="42"/>
      <c r="N57" s="42"/>
      <c r="O57" s="42"/>
    </row>
    <row r="58" spans="1:15" ht="25.5" x14ac:dyDescent="0.2">
      <c r="A58" s="48" t="s">
        <v>391</v>
      </c>
      <c r="B58" s="43" t="s">
        <v>392</v>
      </c>
      <c r="C58" s="117">
        <v>0</v>
      </c>
      <c r="D58" s="68"/>
      <c r="E58" s="68"/>
      <c r="F58" s="117">
        <v>0</v>
      </c>
      <c r="G58" s="39" t="e">
        <f t="shared" si="0"/>
        <v>#DIV/0!</v>
      </c>
      <c r="H58" s="71"/>
      <c r="I58" s="42"/>
      <c r="J58" s="42"/>
      <c r="K58" s="42"/>
      <c r="L58" s="42"/>
      <c r="M58" s="42"/>
      <c r="N58" s="42"/>
      <c r="O58" s="42"/>
    </row>
    <row r="59" spans="1:15" ht="25.5" x14ac:dyDescent="0.2">
      <c r="A59" s="48" t="s">
        <v>393</v>
      </c>
      <c r="B59" s="43" t="s">
        <v>394</v>
      </c>
      <c r="C59" s="117">
        <v>4940</v>
      </c>
      <c r="D59" s="68"/>
      <c r="E59" s="68"/>
      <c r="F59" s="117">
        <v>4778</v>
      </c>
      <c r="G59" s="39">
        <f t="shared" si="0"/>
        <v>96.720647773279353</v>
      </c>
      <c r="H59" s="71"/>
      <c r="I59" s="42"/>
      <c r="J59" s="42"/>
      <c r="K59" s="42"/>
      <c r="L59" s="42"/>
      <c r="M59" s="42"/>
      <c r="N59" s="42"/>
      <c r="O59" s="42"/>
    </row>
    <row r="60" spans="1:15" x14ac:dyDescent="0.2">
      <c r="A60" s="72" t="s">
        <v>164</v>
      </c>
      <c r="B60" s="73" t="s">
        <v>165</v>
      </c>
      <c r="C60" s="116">
        <f>SUM(C61:C64)</f>
        <v>9996</v>
      </c>
      <c r="D60" s="69"/>
      <c r="E60" s="69"/>
      <c r="F60" s="116">
        <f>SUM(F61:F64)</f>
        <v>8358</v>
      </c>
      <c r="G60" s="71">
        <f t="shared" si="0"/>
        <v>83.613445378151269</v>
      </c>
      <c r="H60" s="71"/>
      <c r="I60" s="42"/>
      <c r="J60" s="42"/>
      <c r="K60" s="42"/>
      <c r="L60" s="42"/>
      <c r="M60" s="42"/>
      <c r="N60" s="42"/>
      <c r="O60" s="42"/>
    </row>
    <row r="61" spans="1:15" x14ac:dyDescent="0.2">
      <c r="A61" s="48" t="s">
        <v>166</v>
      </c>
      <c r="B61" s="43" t="s">
        <v>167</v>
      </c>
      <c r="C61" s="117">
        <v>6498</v>
      </c>
      <c r="D61" s="68"/>
      <c r="E61" s="68"/>
      <c r="F61" s="117">
        <v>6662</v>
      </c>
      <c r="G61" s="39">
        <f t="shared" si="0"/>
        <v>102.52385349338257</v>
      </c>
      <c r="H61" s="71"/>
      <c r="I61" s="42"/>
      <c r="J61" s="42"/>
      <c r="K61" s="42"/>
      <c r="L61" s="42"/>
      <c r="M61" s="42"/>
      <c r="N61" s="42"/>
      <c r="O61" s="42"/>
    </row>
    <row r="62" spans="1:15" ht="25.5" x14ac:dyDescent="0.2">
      <c r="A62" s="48" t="s">
        <v>395</v>
      </c>
      <c r="B62" s="43" t="s">
        <v>396</v>
      </c>
      <c r="C62" s="117">
        <v>3320</v>
      </c>
      <c r="D62" s="68"/>
      <c r="E62" s="68"/>
      <c r="F62" s="117">
        <v>1025</v>
      </c>
      <c r="G62" s="39">
        <f t="shared" si="0"/>
        <v>30.873493975903614</v>
      </c>
      <c r="H62" s="71"/>
      <c r="I62" s="42"/>
      <c r="J62" s="42"/>
      <c r="K62" s="42"/>
      <c r="L62" s="42"/>
      <c r="M62" s="42"/>
      <c r="N62" s="42"/>
      <c r="O62" s="42"/>
    </row>
    <row r="63" spans="1:15" x14ac:dyDescent="0.2">
      <c r="A63" s="48" t="s">
        <v>397</v>
      </c>
      <c r="B63" s="43" t="s">
        <v>398</v>
      </c>
      <c r="C63" s="117">
        <v>178</v>
      </c>
      <c r="D63" s="68"/>
      <c r="E63" s="68"/>
      <c r="F63" s="117">
        <v>671</v>
      </c>
      <c r="G63" s="39">
        <f t="shared" si="0"/>
        <v>376.96629213483146</v>
      </c>
      <c r="H63" s="71"/>
      <c r="I63" s="42"/>
      <c r="J63" s="42"/>
      <c r="K63" s="42"/>
      <c r="L63" s="42"/>
      <c r="M63" s="42"/>
      <c r="N63" s="42"/>
      <c r="O63" s="42"/>
    </row>
    <row r="64" spans="1:15" x14ac:dyDescent="0.2">
      <c r="A64" s="48" t="s">
        <v>399</v>
      </c>
      <c r="B64" s="43" t="s">
        <v>400</v>
      </c>
      <c r="C64" s="117">
        <v>0</v>
      </c>
      <c r="D64" s="68"/>
      <c r="E64" s="68"/>
      <c r="F64" s="117">
        <v>0</v>
      </c>
      <c r="G64" s="39" t="e">
        <f t="shared" si="0"/>
        <v>#DIV/0!</v>
      </c>
      <c r="H64" s="71"/>
      <c r="I64" s="42"/>
      <c r="J64" s="42"/>
      <c r="K64" s="42"/>
      <c r="L64" s="42"/>
      <c r="M64" s="42"/>
      <c r="N64" s="42"/>
      <c r="O64" s="42"/>
    </row>
    <row r="65" spans="1:15" x14ac:dyDescent="0.2">
      <c r="A65" s="74" t="s">
        <v>168</v>
      </c>
      <c r="B65" s="75" t="s">
        <v>169</v>
      </c>
      <c r="C65" s="116">
        <f>+C66+C68+C71</f>
        <v>0</v>
      </c>
      <c r="D65" s="40">
        <v>0</v>
      </c>
      <c r="E65" s="40">
        <v>0</v>
      </c>
      <c r="F65" s="116">
        <f>+F66+F68+F71</f>
        <v>0</v>
      </c>
      <c r="G65" s="71" t="e">
        <f t="shared" si="0"/>
        <v>#DIV/0!</v>
      </c>
      <c r="H65" s="71" t="e">
        <f>+F65/D65*100</f>
        <v>#DIV/0!</v>
      </c>
      <c r="I65" s="42"/>
      <c r="J65" s="42"/>
      <c r="K65" s="42"/>
      <c r="L65" s="42"/>
      <c r="M65" s="42"/>
      <c r="N65" s="42"/>
      <c r="O65" s="42"/>
    </row>
    <row r="66" spans="1:15" x14ac:dyDescent="0.2">
      <c r="A66" s="72" t="s">
        <v>401</v>
      </c>
      <c r="B66" s="73" t="s">
        <v>402</v>
      </c>
      <c r="C66" s="116">
        <f>+C67</f>
        <v>0</v>
      </c>
      <c r="D66" s="69"/>
      <c r="E66" s="69"/>
      <c r="F66" s="116">
        <f>+F67</f>
        <v>0</v>
      </c>
      <c r="G66" s="71" t="e">
        <f t="shared" si="0"/>
        <v>#DIV/0!</v>
      </c>
      <c r="H66" s="71"/>
      <c r="I66" s="42"/>
      <c r="J66" s="42"/>
      <c r="K66" s="42"/>
      <c r="L66" s="42"/>
      <c r="M66" s="42"/>
      <c r="N66" s="42"/>
      <c r="O66" s="42"/>
    </row>
    <row r="67" spans="1:15" ht="25.5" x14ac:dyDescent="0.2">
      <c r="A67" s="48" t="s">
        <v>403</v>
      </c>
      <c r="B67" s="43" t="s">
        <v>404</v>
      </c>
      <c r="C67" s="117">
        <v>0</v>
      </c>
      <c r="D67" s="68"/>
      <c r="E67" s="68"/>
      <c r="F67" s="117">
        <v>0</v>
      </c>
      <c r="G67" s="44" t="e">
        <f t="shared" si="0"/>
        <v>#DIV/0!</v>
      </c>
      <c r="H67" s="71"/>
      <c r="I67" s="42"/>
      <c r="J67" s="42"/>
      <c r="K67" s="42"/>
      <c r="L67" s="42"/>
      <c r="M67" s="42"/>
      <c r="N67" s="42"/>
      <c r="O67" s="42"/>
    </row>
    <row r="68" spans="1:15" ht="25.5" x14ac:dyDescent="0.2">
      <c r="A68" s="72" t="s">
        <v>170</v>
      </c>
      <c r="B68" s="73" t="s">
        <v>171</v>
      </c>
      <c r="C68" s="116">
        <f>+C69+C70</f>
        <v>0</v>
      </c>
      <c r="D68" s="69"/>
      <c r="E68" s="69"/>
      <c r="F68" s="116">
        <f>+F69+F70</f>
        <v>0</v>
      </c>
      <c r="G68" s="71" t="e">
        <f t="shared" si="0"/>
        <v>#DIV/0!</v>
      </c>
      <c r="H68" s="71"/>
      <c r="I68" s="42"/>
      <c r="J68" s="42"/>
      <c r="K68" s="42"/>
      <c r="L68" s="42"/>
      <c r="M68" s="42"/>
      <c r="N68" s="42"/>
      <c r="O68" s="42"/>
    </row>
    <row r="69" spans="1:15" ht="25.5" x14ac:dyDescent="0.2">
      <c r="A69" s="48" t="s">
        <v>405</v>
      </c>
      <c r="B69" s="43" t="s">
        <v>406</v>
      </c>
      <c r="C69" s="117">
        <v>0</v>
      </c>
      <c r="D69" s="68"/>
      <c r="E69" s="68"/>
      <c r="F69" s="117">
        <v>0</v>
      </c>
      <c r="G69" s="44" t="e">
        <f t="shared" si="0"/>
        <v>#DIV/0!</v>
      </c>
      <c r="H69" s="71"/>
      <c r="I69" s="42"/>
      <c r="J69" s="42"/>
      <c r="K69" s="42"/>
      <c r="L69" s="42"/>
      <c r="M69" s="42"/>
      <c r="N69" s="42"/>
      <c r="O69" s="42"/>
    </row>
    <row r="70" spans="1:15" x14ac:dyDescent="0.2">
      <c r="A70" s="48" t="s">
        <v>172</v>
      </c>
      <c r="B70" s="43" t="s">
        <v>173</v>
      </c>
      <c r="C70" s="117">
        <v>0</v>
      </c>
      <c r="D70" s="68"/>
      <c r="E70" s="68"/>
      <c r="F70" s="117">
        <v>0</v>
      </c>
      <c r="G70" s="39" t="e">
        <f t="shared" si="0"/>
        <v>#DIV/0!</v>
      </c>
      <c r="H70" s="71"/>
      <c r="I70" s="42"/>
      <c r="J70" s="42"/>
      <c r="K70" s="42"/>
      <c r="L70" s="42"/>
      <c r="M70" s="42"/>
      <c r="N70" s="42"/>
      <c r="O70" s="42"/>
    </row>
    <row r="71" spans="1:15" ht="25.5" x14ac:dyDescent="0.2">
      <c r="A71" s="72" t="s">
        <v>174</v>
      </c>
      <c r="B71" s="73" t="s">
        <v>175</v>
      </c>
      <c r="C71" s="116">
        <f>+C72</f>
        <v>0</v>
      </c>
      <c r="D71" s="69"/>
      <c r="E71" s="69"/>
      <c r="F71" s="116">
        <f>+F72</f>
        <v>0</v>
      </c>
      <c r="G71" s="71" t="e">
        <f t="shared" si="0"/>
        <v>#DIV/0!</v>
      </c>
      <c r="H71" s="71"/>
      <c r="I71" s="42"/>
      <c r="J71" s="42"/>
      <c r="K71" s="42"/>
      <c r="L71" s="42"/>
      <c r="M71" s="42"/>
      <c r="N71" s="42"/>
      <c r="O71" s="42"/>
    </row>
    <row r="72" spans="1:15" ht="25.5" x14ac:dyDescent="0.2">
      <c r="A72" s="48" t="s">
        <v>176</v>
      </c>
      <c r="B72" s="43" t="s">
        <v>175</v>
      </c>
      <c r="C72" s="117">
        <v>0</v>
      </c>
      <c r="D72" s="68"/>
      <c r="E72" s="68"/>
      <c r="F72" s="117">
        <v>0</v>
      </c>
      <c r="G72" s="39" t="e">
        <f t="shared" si="0"/>
        <v>#DIV/0!</v>
      </c>
      <c r="H72" s="71"/>
      <c r="I72" s="42"/>
      <c r="J72" s="42"/>
      <c r="K72" s="42"/>
      <c r="L72" s="42"/>
      <c r="M72" s="42"/>
      <c r="N72" s="42"/>
      <c r="O72" s="42"/>
    </row>
    <row r="73" spans="1:15" x14ac:dyDescent="0.2">
      <c r="A73" s="74" t="s">
        <v>177</v>
      </c>
      <c r="B73" s="75" t="s">
        <v>178</v>
      </c>
      <c r="C73" s="116">
        <f>+C74+C76+C78+C80+C83+C85</f>
        <v>127311</v>
      </c>
      <c r="D73" s="40">
        <v>47544</v>
      </c>
      <c r="E73" s="40">
        <v>0</v>
      </c>
      <c r="F73" s="116">
        <f>+F74+F76+F78+F80+F83+F85</f>
        <v>42328</v>
      </c>
      <c r="G73" s="71">
        <f t="shared" ref="G73:G136" si="1">+F73/C73*100</f>
        <v>33.247716222478815</v>
      </c>
      <c r="H73" s="71">
        <f>+F73/D73*100</f>
        <v>89.029109877166405</v>
      </c>
      <c r="I73" s="42"/>
      <c r="J73" s="42"/>
      <c r="K73" s="42"/>
      <c r="L73" s="42"/>
      <c r="M73" s="42"/>
      <c r="N73" s="42"/>
      <c r="O73" s="42"/>
    </row>
    <row r="74" spans="1:15" x14ac:dyDescent="0.2">
      <c r="A74" s="72" t="s">
        <v>179</v>
      </c>
      <c r="B74" s="73" t="s">
        <v>180</v>
      </c>
      <c r="C74" s="116">
        <f>+C75</f>
        <v>0</v>
      </c>
      <c r="D74" s="69"/>
      <c r="E74" s="69"/>
      <c r="F74" s="116">
        <f>+F75</f>
        <v>0</v>
      </c>
      <c r="G74" s="71" t="e">
        <f t="shared" si="1"/>
        <v>#DIV/0!</v>
      </c>
      <c r="H74" s="71"/>
      <c r="I74" s="42"/>
      <c r="J74" s="42"/>
      <c r="K74" s="42"/>
      <c r="L74" s="42"/>
      <c r="M74" s="42"/>
      <c r="N74" s="42"/>
      <c r="O74" s="42"/>
    </row>
    <row r="75" spans="1:15" x14ac:dyDescent="0.2">
      <c r="A75" s="48" t="s">
        <v>181</v>
      </c>
      <c r="B75" s="43" t="s">
        <v>182</v>
      </c>
      <c r="C75" s="117">
        <v>0</v>
      </c>
      <c r="D75" s="68"/>
      <c r="E75" s="68"/>
      <c r="F75" s="117">
        <v>0</v>
      </c>
      <c r="G75" s="39" t="e">
        <f t="shared" si="1"/>
        <v>#DIV/0!</v>
      </c>
      <c r="H75" s="71"/>
      <c r="I75" s="42"/>
      <c r="J75" s="42"/>
      <c r="K75" s="42"/>
      <c r="L75" s="42"/>
      <c r="M75" s="42"/>
      <c r="N75" s="42"/>
      <c r="O75" s="42"/>
    </row>
    <row r="76" spans="1:15" ht="25.5" x14ac:dyDescent="0.2">
      <c r="A76" s="72" t="s">
        <v>407</v>
      </c>
      <c r="B76" s="73" t="s">
        <v>408</v>
      </c>
      <c r="C76" s="116">
        <f>+C77</f>
        <v>0</v>
      </c>
      <c r="D76" s="69"/>
      <c r="E76" s="69"/>
      <c r="F76" s="116">
        <f>+F77</f>
        <v>0</v>
      </c>
      <c r="G76" s="71" t="e">
        <f t="shared" si="1"/>
        <v>#DIV/0!</v>
      </c>
      <c r="H76" s="71"/>
      <c r="I76" s="42"/>
      <c r="J76" s="42"/>
      <c r="K76" s="42"/>
      <c r="L76" s="42"/>
      <c r="M76" s="42"/>
      <c r="N76" s="42"/>
      <c r="O76" s="42"/>
    </row>
    <row r="77" spans="1:15" ht="25.5" x14ac:dyDescent="0.2">
      <c r="A77" s="48" t="s">
        <v>409</v>
      </c>
      <c r="B77" s="43" t="s">
        <v>410</v>
      </c>
      <c r="C77" s="117">
        <v>0</v>
      </c>
      <c r="D77" s="68"/>
      <c r="E77" s="68"/>
      <c r="F77" s="117">
        <v>0</v>
      </c>
      <c r="G77" s="39" t="e">
        <f t="shared" si="1"/>
        <v>#DIV/0!</v>
      </c>
      <c r="H77" s="71"/>
      <c r="I77" s="42"/>
      <c r="J77" s="42"/>
      <c r="K77" s="42"/>
      <c r="L77" s="42"/>
      <c r="M77" s="42"/>
      <c r="N77" s="42"/>
      <c r="O77" s="42"/>
    </row>
    <row r="78" spans="1:15" x14ac:dyDescent="0.2">
      <c r="A78" s="72" t="s">
        <v>183</v>
      </c>
      <c r="B78" s="73" t="s">
        <v>184</v>
      </c>
      <c r="C78" s="116">
        <f>+C79</f>
        <v>0</v>
      </c>
      <c r="D78" s="69"/>
      <c r="E78" s="69"/>
      <c r="F78" s="116">
        <f>+F79</f>
        <v>0</v>
      </c>
      <c r="G78" s="71" t="e">
        <f t="shared" si="1"/>
        <v>#DIV/0!</v>
      </c>
      <c r="H78" s="71"/>
      <c r="I78" s="42"/>
      <c r="J78" s="42"/>
      <c r="K78" s="42"/>
      <c r="L78" s="42"/>
      <c r="M78" s="42"/>
      <c r="N78" s="42"/>
      <c r="O78" s="42"/>
    </row>
    <row r="79" spans="1:15" x14ac:dyDescent="0.2">
      <c r="A79" s="48" t="s">
        <v>185</v>
      </c>
      <c r="B79" s="43" t="s">
        <v>186</v>
      </c>
      <c r="C79" s="117">
        <v>0</v>
      </c>
      <c r="D79" s="68"/>
      <c r="E79" s="68"/>
      <c r="F79" s="117">
        <v>0</v>
      </c>
      <c r="G79" s="39" t="e">
        <f t="shared" si="1"/>
        <v>#DIV/0!</v>
      </c>
      <c r="H79" s="71"/>
      <c r="I79" s="42"/>
      <c r="J79" s="42"/>
      <c r="K79" s="42"/>
      <c r="L79" s="42"/>
      <c r="M79" s="42"/>
      <c r="N79" s="42"/>
      <c r="O79" s="42"/>
    </row>
    <row r="80" spans="1:15" x14ac:dyDescent="0.2">
      <c r="A80" s="72" t="s">
        <v>187</v>
      </c>
      <c r="B80" s="73" t="s">
        <v>188</v>
      </c>
      <c r="C80" s="116">
        <f>+C81+C82</f>
        <v>0</v>
      </c>
      <c r="D80" s="69"/>
      <c r="E80" s="69"/>
      <c r="F80" s="116">
        <f>+F81+F82</f>
        <v>0</v>
      </c>
      <c r="G80" s="71" t="e">
        <f t="shared" si="1"/>
        <v>#DIV/0!</v>
      </c>
      <c r="H80" s="71"/>
      <c r="I80" s="42"/>
      <c r="J80" s="42"/>
      <c r="K80" s="42"/>
      <c r="L80" s="42"/>
      <c r="M80" s="42"/>
      <c r="N80" s="42"/>
      <c r="O80" s="42"/>
    </row>
    <row r="81" spans="1:15" x14ac:dyDescent="0.2">
      <c r="A81" s="48" t="s">
        <v>189</v>
      </c>
      <c r="B81" s="43" t="s">
        <v>190</v>
      </c>
      <c r="C81" s="117">
        <v>0</v>
      </c>
      <c r="D81" s="68"/>
      <c r="E81" s="68"/>
      <c r="F81" s="117">
        <v>0</v>
      </c>
      <c r="G81" s="39" t="e">
        <f t="shared" si="1"/>
        <v>#DIV/0!</v>
      </c>
      <c r="H81" s="71"/>
      <c r="I81" s="42"/>
      <c r="J81" s="42"/>
      <c r="K81" s="42"/>
      <c r="L81" s="42"/>
      <c r="M81" s="42"/>
      <c r="N81" s="42"/>
      <c r="O81" s="42"/>
    </row>
    <row r="82" spans="1:15" ht="25.5" x14ac:dyDescent="0.2">
      <c r="A82" s="48" t="s">
        <v>191</v>
      </c>
      <c r="B82" s="43" t="s">
        <v>192</v>
      </c>
      <c r="C82" s="117">
        <v>0</v>
      </c>
      <c r="D82" s="68"/>
      <c r="E82" s="68"/>
      <c r="F82" s="117">
        <v>0</v>
      </c>
      <c r="G82" s="39" t="e">
        <f t="shared" si="1"/>
        <v>#DIV/0!</v>
      </c>
      <c r="H82" s="71"/>
      <c r="I82" s="42"/>
      <c r="J82" s="42"/>
      <c r="K82" s="42"/>
      <c r="L82" s="42"/>
      <c r="M82" s="42"/>
      <c r="N82" s="42"/>
      <c r="O82" s="42"/>
    </row>
    <row r="83" spans="1:15" x14ac:dyDescent="0.2">
      <c r="A83" s="72" t="s">
        <v>193</v>
      </c>
      <c r="B83" s="73" t="s">
        <v>194</v>
      </c>
      <c r="C83" s="116">
        <f>+C84</f>
        <v>0</v>
      </c>
      <c r="D83" s="69"/>
      <c r="E83" s="69"/>
      <c r="F83" s="116">
        <f>+F84</f>
        <v>0</v>
      </c>
      <c r="G83" s="71" t="e">
        <f t="shared" si="1"/>
        <v>#DIV/0!</v>
      </c>
      <c r="H83" s="71"/>
      <c r="I83" s="42"/>
      <c r="J83" s="42"/>
      <c r="K83" s="42"/>
      <c r="L83" s="42"/>
      <c r="M83" s="42"/>
      <c r="N83" s="42"/>
      <c r="O83" s="42"/>
    </row>
    <row r="84" spans="1:15" x14ac:dyDescent="0.2">
      <c r="A84" s="48" t="s">
        <v>195</v>
      </c>
      <c r="B84" s="43" t="s">
        <v>196</v>
      </c>
      <c r="C84" s="117">
        <v>0</v>
      </c>
      <c r="D84" s="68"/>
      <c r="E84" s="68"/>
      <c r="F84" s="117">
        <v>0</v>
      </c>
      <c r="G84" s="39" t="e">
        <f t="shared" si="1"/>
        <v>#DIV/0!</v>
      </c>
      <c r="H84" s="71"/>
      <c r="I84" s="42"/>
      <c r="J84" s="42"/>
      <c r="K84" s="42"/>
      <c r="L84" s="42"/>
      <c r="M84" s="42"/>
      <c r="N84" s="42"/>
      <c r="O84" s="42"/>
    </row>
    <row r="85" spans="1:15" x14ac:dyDescent="0.2">
      <c r="A85" s="72" t="s">
        <v>197</v>
      </c>
      <c r="B85" s="73" t="s">
        <v>198</v>
      </c>
      <c r="C85" s="116">
        <f>SUM(C86:C89)</f>
        <v>127311</v>
      </c>
      <c r="D85" s="69"/>
      <c r="E85" s="69"/>
      <c r="F85" s="116">
        <f>SUM(F86:F89)</f>
        <v>42328</v>
      </c>
      <c r="G85" s="71">
        <f t="shared" si="1"/>
        <v>33.247716222478815</v>
      </c>
      <c r="H85" s="71"/>
      <c r="I85" s="42"/>
      <c r="J85" s="42"/>
      <c r="K85" s="42"/>
      <c r="L85" s="42"/>
      <c r="M85" s="42"/>
      <c r="N85" s="42"/>
      <c r="O85" s="42"/>
    </row>
    <row r="86" spans="1:15" ht="25.5" x14ac:dyDescent="0.2">
      <c r="A86" s="48" t="s">
        <v>199</v>
      </c>
      <c r="B86" s="43" t="s">
        <v>200</v>
      </c>
      <c r="C86" s="117">
        <v>18966</v>
      </c>
      <c r="D86" s="68"/>
      <c r="E86" s="68"/>
      <c r="F86" s="117">
        <v>0</v>
      </c>
      <c r="G86" s="39">
        <f t="shared" si="1"/>
        <v>0</v>
      </c>
      <c r="H86" s="71"/>
      <c r="I86" s="42"/>
      <c r="J86" s="42"/>
      <c r="K86" s="42"/>
      <c r="L86" s="42"/>
      <c r="M86" s="42"/>
      <c r="N86" s="42"/>
      <c r="O86" s="42"/>
    </row>
    <row r="87" spans="1:15" ht="25.5" x14ac:dyDescent="0.2">
      <c r="A87" s="48" t="s">
        <v>201</v>
      </c>
      <c r="B87" s="43" t="s">
        <v>202</v>
      </c>
      <c r="C87" s="117">
        <v>0</v>
      </c>
      <c r="D87" s="68"/>
      <c r="E87" s="68"/>
      <c r="F87" s="117">
        <v>0</v>
      </c>
      <c r="G87" s="39" t="e">
        <f t="shared" si="1"/>
        <v>#DIV/0!</v>
      </c>
      <c r="H87" s="71"/>
      <c r="I87" s="42"/>
      <c r="J87" s="42"/>
      <c r="K87" s="42"/>
      <c r="L87" s="42"/>
      <c r="M87" s="42"/>
      <c r="N87" s="42"/>
      <c r="O87" s="42"/>
    </row>
    <row r="88" spans="1:15" ht="25.5" x14ac:dyDescent="0.2">
      <c r="A88" s="48" t="s">
        <v>411</v>
      </c>
      <c r="B88" s="43" t="s">
        <v>298</v>
      </c>
      <c r="C88" s="117">
        <v>108345</v>
      </c>
      <c r="D88" s="69"/>
      <c r="E88" s="69"/>
      <c r="F88" s="117">
        <v>42328</v>
      </c>
      <c r="G88" s="39">
        <f t="shared" si="1"/>
        <v>39.067792699247775</v>
      </c>
      <c r="H88" s="71"/>
      <c r="I88" s="42"/>
      <c r="J88" s="42"/>
      <c r="K88" s="42"/>
      <c r="L88" s="42"/>
      <c r="M88" s="42"/>
      <c r="N88" s="42"/>
      <c r="O88" s="42"/>
    </row>
    <row r="89" spans="1:15" ht="25.5" x14ac:dyDescent="0.2">
      <c r="A89" s="48" t="s">
        <v>203</v>
      </c>
      <c r="B89" s="43" t="s">
        <v>204</v>
      </c>
      <c r="C89" s="117">
        <v>0</v>
      </c>
      <c r="D89" s="69"/>
      <c r="E89" s="69"/>
      <c r="F89" s="117">
        <v>0</v>
      </c>
      <c r="G89" s="39" t="e">
        <f t="shared" si="1"/>
        <v>#DIV/0!</v>
      </c>
      <c r="H89" s="71"/>
      <c r="I89" s="42"/>
      <c r="J89" s="42"/>
      <c r="K89" s="42"/>
      <c r="L89" s="42"/>
      <c r="M89" s="42"/>
      <c r="N89" s="42"/>
      <c r="O89" s="42"/>
    </row>
    <row r="90" spans="1:15" ht="25.5" x14ac:dyDescent="0.2">
      <c r="A90" s="74" t="s">
        <v>205</v>
      </c>
      <c r="B90" s="75" t="s">
        <v>206</v>
      </c>
      <c r="C90" s="116">
        <f>+C91+C94</f>
        <v>14754</v>
      </c>
      <c r="D90" s="40">
        <v>6291</v>
      </c>
      <c r="E90" s="40">
        <v>0</v>
      </c>
      <c r="F90" s="116">
        <f>+F91+F94</f>
        <v>25821</v>
      </c>
      <c r="G90" s="71">
        <f t="shared" si="1"/>
        <v>175.01016673444491</v>
      </c>
      <c r="H90" s="71">
        <f>+F90/D90*100</f>
        <v>410.44349070100139</v>
      </c>
      <c r="I90" s="42"/>
      <c r="J90" s="42"/>
      <c r="K90" s="42"/>
      <c r="L90" s="42"/>
      <c r="M90" s="42"/>
      <c r="N90" s="42"/>
      <c r="O90" s="42"/>
    </row>
    <row r="91" spans="1:15" x14ac:dyDescent="0.2">
      <c r="A91" s="72" t="s">
        <v>412</v>
      </c>
      <c r="B91" s="73" t="s">
        <v>413</v>
      </c>
      <c r="C91" s="116">
        <f>+C92+C93</f>
        <v>0</v>
      </c>
      <c r="D91" s="69"/>
      <c r="E91" s="69"/>
      <c r="F91" s="116">
        <f>+F92+F93</f>
        <v>0</v>
      </c>
      <c r="G91" s="71" t="e">
        <f t="shared" si="1"/>
        <v>#DIV/0!</v>
      </c>
      <c r="H91" s="71"/>
      <c r="I91" s="42"/>
      <c r="J91" s="42"/>
      <c r="K91" s="42"/>
      <c r="L91" s="42"/>
      <c r="M91" s="42"/>
      <c r="N91" s="42"/>
      <c r="O91" s="42"/>
    </row>
    <row r="92" spans="1:15" ht="25.5" x14ac:dyDescent="0.2">
      <c r="A92" s="48" t="s">
        <v>414</v>
      </c>
      <c r="B92" s="43" t="s">
        <v>415</v>
      </c>
      <c r="C92" s="117">
        <v>0</v>
      </c>
      <c r="D92" s="69"/>
      <c r="E92" s="69"/>
      <c r="F92" s="117">
        <v>0</v>
      </c>
      <c r="G92" s="39" t="e">
        <f t="shared" si="1"/>
        <v>#DIV/0!</v>
      </c>
      <c r="H92" s="71"/>
      <c r="I92" s="42"/>
      <c r="J92" s="42"/>
      <c r="K92" s="42"/>
      <c r="L92" s="42"/>
      <c r="M92" s="42"/>
      <c r="N92" s="42"/>
      <c r="O92" s="42"/>
    </row>
    <row r="93" spans="1:15" ht="25.5" x14ac:dyDescent="0.2">
      <c r="A93" s="48" t="s">
        <v>416</v>
      </c>
      <c r="B93" s="43" t="s">
        <v>417</v>
      </c>
      <c r="C93" s="117">
        <v>0</v>
      </c>
      <c r="D93" s="69"/>
      <c r="E93" s="69"/>
      <c r="F93" s="117">
        <v>0</v>
      </c>
      <c r="G93" s="39" t="e">
        <f t="shared" si="1"/>
        <v>#DIV/0!</v>
      </c>
      <c r="H93" s="71"/>
      <c r="I93" s="42"/>
      <c r="J93" s="42"/>
      <c r="K93" s="42"/>
      <c r="L93" s="42"/>
      <c r="M93" s="42"/>
      <c r="N93" s="42"/>
      <c r="O93" s="42"/>
    </row>
    <row r="94" spans="1:15" x14ac:dyDescent="0.2">
      <c r="A94" s="72" t="s">
        <v>207</v>
      </c>
      <c r="B94" s="73" t="s">
        <v>208</v>
      </c>
      <c r="C94" s="116">
        <f>SUM(C95:C97)</f>
        <v>14754</v>
      </c>
      <c r="D94" s="69"/>
      <c r="E94" s="69"/>
      <c r="F94" s="116">
        <f>SUM(F95:F97)</f>
        <v>25821</v>
      </c>
      <c r="G94" s="71">
        <f t="shared" si="1"/>
        <v>175.01016673444491</v>
      </c>
      <c r="H94" s="71"/>
      <c r="I94" s="42"/>
      <c r="J94" s="42"/>
      <c r="K94" s="42"/>
      <c r="L94" s="42"/>
      <c r="M94" s="42"/>
      <c r="N94" s="42"/>
      <c r="O94" s="42"/>
    </row>
    <row r="95" spans="1:15" x14ac:dyDescent="0.2">
      <c r="A95" s="48" t="s">
        <v>209</v>
      </c>
      <c r="B95" s="43" t="s">
        <v>210</v>
      </c>
      <c r="C95" s="117">
        <v>14754</v>
      </c>
      <c r="D95" s="69"/>
      <c r="E95" s="69"/>
      <c r="F95" s="117">
        <v>25821</v>
      </c>
      <c r="G95" s="39">
        <f t="shared" si="1"/>
        <v>175.01016673444491</v>
      </c>
      <c r="H95" s="71"/>
      <c r="I95" s="42"/>
      <c r="J95" s="42"/>
      <c r="K95" s="42"/>
      <c r="L95" s="42"/>
      <c r="M95" s="42"/>
      <c r="N95" s="42"/>
      <c r="O95" s="42"/>
    </row>
    <row r="96" spans="1:15" x14ac:dyDescent="0.2">
      <c r="A96" s="48" t="s">
        <v>418</v>
      </c>
      <c r="B96" s="43" t="s">
        <v>419</v>
      </c>
      <c r="C96" s="117">
        <v>0</v>
      </c>
      <c r="D96" s="69"/>
      <c r="E96" s="69"/>
      <c r="F96" s="117">
        <v>0</v>
      </c>
      <c r="G96" s="39" t="e">
        <f t="shared" si="1"/>
        <v>#DIV/0!</v>
      </c>
      <c r="H96" s="71"/>
      <c r="I96" s="42"/>
      <c r="J96" s="42"/>
      <c r="K96" s="42"/>
      <c r="L96" s="42"/>
      <c r="M96" s="42"/>
      <c r="N96" s="42"/>
      <c r="O96" s="42"/>
    </row>
    <row r="97" spans="1:15" x14ac:dyDescent="0.2">
      <c r="A97" s="48" t="s">
        <v>420</v>
      </c>
      <c r="B97" s="43" t="s">
        <v>421</v>
      </c>
      <c r="C97" s="117">
        <v>0</v>
      </c>
      <c r="D97" s="69"/>
      <c r="E97" s="69"/>
      <c r="F97" s="117">
        <v>0</v>
      </c>
      <c r="G97" s="39" t="e">
        <f t="shared" si="1"/>
        <v>#DIV/0!</v>
      </c>
      <c r="H97" s="71"/>
      <c r="I97" s="42"/>
      <c r="J97" s="42"/>
      <c r="K97" s="42"/>
      <c r="L97" s="42"/>
      <c r="M97" s="42"/>
      <c r="N97" s="42"/>
      <c r="O97" s="42"/>
    </row>
    <row r="98" spans="1:15" x14ac:dyDescent="0.2">
      <c r="A98" s="74" t="s">
        <v>211</v>
      </c>
      <c r="B98" s="75" t="s">
        <v>212</v>
      </c>
      <c r="C98" s="116">
        <f>+C99+C103+C107</f>
        <v>56686</v>
      </c>
      <c r="D98" s="40">
        <v>2863</v>
      </c>
      <c r="E98" s="40">
        <v>0</v>
      </c>
      <c r="F98" s="116">
        <f>+F99+F103+F107</f>
        <v>85445</v>
      </c>
      <c r="G98" s="71">
        <f t="shared" si="1"/>
        <v>150.73386726881418</v>
      </c>
      <c r="H98" s="71">
        <f>+F98/D98*100</f>
        <v>2984.4568634299685</v>
      </c>
      <c r="I98" s="42"/>
      <c r="J98" s="42"/>
      <c r="K98" s="42"/>
      <c r="L98" s="42"/>
      <c r="M98" s="42"/>
      <c r="N98" s="42"/>
      <c r="O98" s="42"/>
    </row>
    <row r="99" spans="1:15" x14ac:dyDescent="0.2">
      <c r="A99" s="72" t="s">
        <v>213</v>
      </c>
      <c r="B99" s="73" t="s">
        <v>214</v>
      </c>
      <c r="C99" s="116">
        <f>SUM(C100:C102)</f>
        <v>55857</v>
      </c>
      <c r="D99" s="69"/>
      <c r="E99" s="69"/>
      <c r="F99" s="116">
        <f>SUM(F100:F102)</f>
        <v>85445</v>
      </c>
      <c r="G99" s="71">
        <f t="shared" si="1"/>
        <v>152.97097946542061</v>
      </c>
      <c r="H99" s="71"/>
      <c r="I99" s="42"/>
      <c r="J99" s="42"/>
      <c r="K99" s="42"/>
      <c r="L99" s="42"/>
      <c r="M99" s="42"/>
      <c r="N99" s="42"/>
      <c r="O99" s="42"/>
    </row>
    <row r="100" spans="1:15" x14ac:dyDescent="0.2">
      <c r="A100" s="48" t="s">
        <v>215</v>
      </c>
      <c r="B100" s="43" t="s">
        <v>216</v>
      </c>
      <c r="C100" s="117">
        <v>0</v>
      </c>
      <c r="D100" s="69"/>
      <c r="E100" s="69"/>
      <c r="F100" s="117">
        <v>0</v>
      </c>
      <c r="G100" s="39" t="e">
        <f t="shared" si="1"/>
        <v>#DIV/0!</v>
      </c>
      <c r="H100" s="71"/>
      <c r="I100" s="42"/>
      <c r="J100" s="42"/>
      <c r="K100" s="42"/>
      <c r="L100" s="42"/>
      <c r="M100" s="42"/>
      <c r="N100" s="42"/>
      <c r="O100" s="42"/>
    </row>
    <row r="101" spans="1:15" x14ac:dyDescent="0.2">
      <c r="A101" s="48" t="s">
        <v>422</v>
      </c>
      <c r="B101" s="43" t="s">
        <v>423</v>
      </c>
      <c r="C101" s="117">
        <v>0</v>
      </c>
      <c r="D101" s="69"/>
      <c r="E101" s="69"/>
      <c r="F101" s="117">
        <v>0</v>
      </c>
      <c r="G101" s="39" t="e">
        <f t="shared" si="1"/>
        <v>#DIV/0!</v>
      </c>
      <c r="H101" s="71"/>
      <c r="I101" s="42"/>
      <c r="J101" s="42"/>
      <c r="K101" s="42"/>
      <c r="L101" s="42"/>
      <c r="M101" s="42"/>
      <c r="N101" s="42"/>
      <c r="O101" s="42"/>
    </row>
    <row r="102" spans="1:15" x14ac:dyDescent="0.2">
      <c r="A102" s="48" t="s">
        <v>217</v>
      </c>
      <c r="B102" s="43" t="s">
        <v>218</v>
      </c>
      <c r="C102" s="117">
        <v>55857</v>
      </c>
      <c r="D102" s="69"/>
      <c r="E102" s="69"/>
      <c r="F102" s="117">
        <v>85445</v>
      </c>
      <c r="G102" s="39">
        <f t="shared" si="1"/>
        <v>152.97097946542061</v>
      </c>
      <c r="H102" s="71"/>
      <c r="I102" s="42"/>
      <c r="J102" s="42"/>
      <c r="K102" s="42"/>
      <c r="L102" s="42"/>
      <c r="M102" s="42"/>
      <c r="N102" s="42"/>
      <c r="O102" s="42"/>
    </row>
    <row r="103" spans="1:15" x14ac:dyDescent="0.2">
      <c r="A103" s="72" t="s">
        <v>219</v>
      </c>
      <c r="B103" s="73" t="s">
        <v>220</v>
      </c>
      <c r="C103" s="116">
        <f>SUM(C104:C106)</f>
        <v>0</v>
      </c>
      <c r="D103" s="69"/>
      <c r="E103" s="69"/>
      <c r="F103" s="116">
        <f>SUM(F104:F106)</f>
        <v>0</v>
      </c>
      <c r="G103" s="71" t="e">
        <f t="shared" si="1"/>
        <v>#DIV/0!</v>
      </c>
      <c r="H103" s="71"/>
      <c r="I103" s="42"/>
      <c r="J103" s="42"/>
      <c r="K103" s="42"/>
      <c r="L103" s="42"/>
      <c r="M103" s="42"/>
      <c r="N103" s="42"/>
      <c r="O103" s="42"/>
    </row>
    <row r="104" spans="1:15" x14ac:dyDescent="0.2">
      <c r="A104" s="48" t="s">
        <v>221</v>
      </c>
      <c r="B104" s="43" t="s">
        <v>222</v>
      </c>
      <c r="C104" s="117">
        <v>0</v>
      </c>
      <c r="D104" s="69"/>
      <c r="E104" s="69"/>
      <c r="F104" s="117">
        <v>0</v>
      </c>
      <c r="G104" s="39" t="e">
        <f t="shared" si="1"/>
        <v>#DIV/0!</v>
      </c>
      <c r="H104" s="71"/>
      <c r="I104" s="42"/>
      <c r="J104" s="42"/>
      <c r="K104" s="42"/>
      <c r="L104" s="42"/>
      <c r="M104" s="42"/>
      <c r="N104" s="42"/>
      <c r="O104" s="42"/>
    </row>
    <row r="105" spans="1:15" x14ac:dyDescent="0.2">
      <c r="A105" s="48" t="s">
        <v>424</v>
      </c>
      <c r="B105" s="43" t="s">
        <v>425</v>
      </c>
      <c r="C105" s="117">
        <v>0</v>
      </c>
      <c r="D105" s="69"/>
      <c r="E105" s="69"/>
      <c r="F105" s="117">
        <v>0</v>
      </c>
      <c r="G105" s="39" t="e">
        <f t="shared" si="1"/>
        <v>#DIV/0!</v>
      </c>
      <c r="H105" s="71"/>
      <c r="I105" s="42"/>
      <c r="J105" s="42"/>
      <c r="K105" s="42"/>
      <c r="L105" s="42"/>
      <c r="M105" s="42"/>
      <c r="N105" s="42"/>
      <c r="O105" s="42"/>
    </row>
    <row r="106" spans="1:15" x14ac:dyDescent="0.2">
      <c r="A106" s="48" t="s">
        <v>223</v>
      </c>
      <c r="B106" s="43" t="s">
        <v>224</v>
      </c>
      <c r="C106" s="117">
        <v>0</v>
      </c>
      <c r="D106" s="69"/>
      <c r="E106" s="69"/>
      <c r="F106" s="117">
        <v>0</v>
      </c>
      <c r="G106" s="39" t="e">
        <f t="shared" si="1"/>
        <v>#DIV/0!</v>
      </c>
      <c r="H106" s="71"/>
      <c r="I106" s="42"/>
      <c r="J106" s="42"/>
      <c r="K106" s="42"/>
      <c r="L106" s="42"/>
      <c r="M106" s="42"/>
      <c r="N106" s="42"/>
      <c r="O106" s="42"/>
    </row>
    <row r="107" spans="1:15" x14ac:dyDescent="0.2">
      <c r="A107" s="72" t="s">
        <v>225</v>
      </c>
      <c r="B107" s="73" t="s">
        <v>226</v>
      </c>
      <c r="C107" s="116">
        <f>SUM(C108:C112)</f>
        <v>829</v>
      </c>
      <c r="D107" s="69"/>
      <c r="E107" s="69"/>
      <c r="F107" s="116">
        <f>SUM(F108:F112)</f>
        <v>0</v>
      </c>
      <c r="G107" s="71">
        <f t="shared" si="1"/>
        <v>0</v>
      </c>
      <c r="H107" s="71"/>
      <c r="I107" s="42"/>
      <c r="J107" s="42"/>
      <c r="K107" s="42"/>
      <c r="L107" s="42"/>
      <c r="M107" s="42"/>
      <c r="N107" s="42"/>
      <c r="O107" s="42"/>
    </row>
    <row r="108" spans="1:15" x14ac:dyDescent="0.2">
      <c r="A108" s="48" t="s">
        <v>426</v>
      </c>
      <c r="B108" s="43" t="s">
        <v>427</v>
      </c>
      <c r="C108" s="117">
        <v>0</v>
      </c>
      <c r="D108" s="69"/>
      <c r="E108" s="69"/>
      <c r="F108" s="117">
        <v>0</v>
      </c>
      <c r="G108" s="39" t="e">
        <f t="shared" si="1"/>
        <v>#DIV/0!</v>
      </c>
      <c r="H108" s="71"/>
      <c r="I108" s="42"/>
      <c r="J108" s="42"/>
      <c r="K108" s="42"/>
      <c r="L108" s="42"/>
      <c r="M108" s="42"/>
      <c r="N108" s="42"/>
      <c r="O108" s="42"/>
    </row>
    <row r="109" spans="1:15" x14ac:dyDescent="0.2">
      <c r="A109" s="48" t="s">
        <v>428</v>
      </c>
      <c r="B109" s="43" t="s">
        <v>429</v>
      </c>
      <c r="C109" s="117">
        <v>0</v>
      </c>
      <c r="D109" s="69"/>
      <c r="E109" s="69"/>
      <c r="F109" s="117">
        <v>0</v>
      </c>
      <c r="G109" s="39" t="e">
        <f t="shared" si="1"/>
        <v>#DIV/0!</v>
      </c>
      <c r="H109" s="71"/>
      <c r="I109" s="42"/>
      <c r="J109" s="42"/>
      <c r="K109" s="42"/>
      <c r="L109" s="42"/>
      <c r="M109" s="42"/>
      <c r="N109" s="42"/>
      <c r="O109" s="42"/>
    </row>
    <row r="110" spans="1:15" x14ac:dyDescent="0.2">
      <c r="A110" s="48" t="s">
        <v>430</v>
      </c>
      <c r="B110" s="43" t="s">
        <v>431</v>
      </c>
      <c r="C110" s="117">
        <v>0</v>
      </c>
      <c r="D110" s="69"/>
      <c r="E110" s="69"/>
      <c r="F110" s="117">
        <v>0</v>
      </c>
      <c r="G110" s="39" t="e">
        <f t="shared" si="1"/>
        <v>#DIV/0!</v>
      </c>
      <c r="H110" s="71"/>
      <c r="I110" s="42"/>
      <c r="J110" s="42"/>
      <c r="K110" s="42"/>
      <c r="L110" s="42"/>
      <c r="M110" s="42"/>
      <c r="N110" s="42"/>
      <c r="O110" s="42"/>
    </row>
    <row r="111" spans="1:15" x14ac:dyDescent="0.2">
      <c r="A111" s="48" t="s">
        <v>227</v>
      </c>
      <c r="B111" s="43" t="s">
        <v>228</v>
      </c>
      <c r="C111" s="117">
        <v>0</v>
      </c>
      <c r="D111" s="69"/>
      <c r="E111" s="69"/>
      <c r="F111" s="117">
        <v>0</v>
      </c>
      <c r="G111" s="39" t="e">
        <f t="shared" si="1"/>
        <v>#DIV/0!</v>
      </c>
      <c r="H111" s="71"/>
      <c r="I111" s="42"/>
      <c r="J111" s="42"/>
      <c r="K111" s="42"/>
      <c r="L111" s="42"/>
      <c r="M111" s="42"/>
      <c r="N111" s="42"/>
      <c r="O111" s="42"/>
    </row>
    <row r="112" spans="1:15" x14ac:dyDescent="0.2">
      <c r="A112" s="48" t="s">
        <v>432</v>
      </c>
      <c r="B112" s="43" t="s">
        <v>339</v>
      </c>
      <c r="C112" s="117">
        <v>829</v>
      </c>
      <c r="D112" s="69"/>
      <c r="E112" s="69"/>
      <c r="F112" s="117">
        <v>0</v>
      </c>
      <c r="G112" s="39">
        <f t="shared" si="1"/>
        <v>0</v>
      </c>
      <c r="H112" s="71"/>
      <c r="I112" s="42"/>
      <c r="J112" s="42"/>
      <c r="K112" s="42"/>
      <c r="L112" s="42"/>
      <c r="M112" s="42"/>
      <c r="N112" s="42"/>
      <c r="O112" s="42"/>
    </row>
    <row r="113" spans="1:15" x14ac:dyDescent="0.2">
      <c r="A113" s="86" t="s">
        <v>59</v>
      </c>
      <c r="B113" s="87" t="s">
        <v>229</v>
      </c>
      <c r="C113" s="115">
        <f>+C114+C121+C148+C151+C154</f>
        <v>419431</v>
      </c>
      <c r="D113" s="89">
        <f>+D114+D121+D148+D151+D154</f>
        <v>198351</v>
      </c>
      <c r="E113" s="89">
        <f>+E114+E121+E148+E151+E154</f>
        <v>0</v>
      </c>
      <c r="F113" s="115">
        <f>+F114+F121+F148+F151+F154</f>
        <v>503281</v>
      </c>
      <c r="G113" s="88">
        <f t="shared" si="1"/>
        <v>119.99136925978289</v>
      </c>
      <c r="H113" s="88">
        <f>+F113/D113*100</f>
        <v>253.7325246658701</v>
      </c>
      <c r="I113" s="51"/>
      <c r="J113" s="51"/>
      <c r="K113" s="51"/>
      <c r="L113" s="51"/>
      <c r="M113" s="51"/>
      <c r="N113" s="51"/>
      <c r="O113" s="51"/>
    </row>
    <row r="114" spans="1:15" x14ac:dyDescent="0.2">
      <c r="A114" s="74" t="s">
        <v>61</v>
      </c>
      <c r="B114" s="75" t="s">
        <v>230</v>
      </c>
      <c r="C114" s="116">
        <f>+C115+C117</f>
        <v>0</v>
      </c>
      <c r="D114" s="40">
        <v>0</v>
      </c>
      <c r="E114" s="40">
        <v>0</v>
      </c>
      <c r="F114" s="116">
        <f>+F115+F117</f>
        <v>9742</v>
      </c>
      <c r="G114" s="71" t="e">
        <f t="shared" si="1"/>
        <v>#DIV/0!</v>
      </c>
      <c r="H114" s="71" t="e">
        <f>+F114/D114*100</f>
        <v>#DIV/0!</v>
      </c>
      <c r="I114" s="42"/>
      <c r="J114" s="42"/>
      <c r="K114" s="42"/>
      <c r="L114" s="42"/>
      <c r="M114" s="42"/>
      <c r="N114" s="42"/>
      <c r="O114" s="42"/>
    </row>
    <row r="115" spans="1:15" x14ac:dyDescent="0.2">
      <c r="A115" s="72" t="s">
        <v>433</v>
      </c>
      <c r="B115" s="73" t="s">
        <v>434</v>
      </c>
      <c r="C115" s="116">
        <f>+C116</f>
        <v>0</v>
      </c>
      <c r="D115" s="69"/>
      <c r="E115" s="69"/>
      <c r="F115" s="116">
        <f>+F116</f>
        <v>0</v>
      </c>
      <c r="G115" s="71" t="e">
        <f t="shared" si="1"/>
        <v>#DIV/0!</v>
      </c>
      <c r="H115" s="71"/>
      <c r="I115" s="42"/>
      <c r="J115" s="42"/>
      <c r="K115" s="42"/>
      <c r="L115" s="42"/>
      <c r="M115" s="42"/>
      <c r="N115" s="42"/>
      <c r="O115" s="42"/>
    </row>
    <row r="116" spans="1:15" x14ac:dyDescent="0.2">
      <c r="A116" s="48" t="s">
        <v>435</v>
      </c>
      <c r="B116" s="43" t="s">
        <v>350</v>
      </c>
      <c r="C116" s="117">
        <v>0</v>
      </c>
      <c r="D116" s="69"/>
      <c r="E116" s="69"/>
      <c r="F116" s="117">
        <v>0</v>
      </c>
      <c r="G116" s="39" t="e">
        <f t="shared" si="1"/>
        <v>#DIV/0!</v>
      </c>
      <c r="H116" s="71"/>
      <c r="I116" s="42"/>
      <c r="J116" s="42"/>
      <c r="K116" s="42"/>
      <c r="L116" s="42"/>
      <c r="M116" s="42"/>
      <c r="N116" s="42"/>
      <c r="O116" s="42"/>
    </row>
    <row r="117" spans="1:15" x14ac:dyDescent="0.2">
      <c r="A117" s="72" t="s">
        <v>231</v>
      </c>
      <c r="B117" s="73" t="s">
        <v>232</v>
      </c>
      <c r="C117" s="116">
        <f>+C118+C119+C120</f>
        <v>0</v>
      </c>
      <c r="D117" s="69"/>
      <c r="E117" s="69"/>
      <c r="F117" s="116">
        <f>+F118+F119+F120</f>
        <v>9742</v>
      </c>
      <c r="G117" s="71" t="e">
        <f t="shared" si="1"/>
        <v>#DIV/0!</v>
      </c>
      <c r="H117" s="71"/>
      <c r="I117" s="42"/>
      <c r="J117" s="42"/>
      <c r="K117" s="42"/>
      <c r="L117" s="42"/>
      <c r="M117" s="42"/>
      <c r="N117" s="42"/>
      <c r="O117" s="42"/>
    </row>
    <row r="118" spans="1:15" x14ac:dyDescent="0.2">
      <c r="A118" s="48" t="s">
        <v>233</v>
      </c>
      <c r="B118" s="43" t="s">
        <v>234</v>
      </c>
      <c r="C118" s="117">
        <v>0</v>
      </c>
      <c r="D118" s="69"/>
      <c r="E118" s="69"/>
      <c r="F118" s="117">
        <v>9742</v>
      </c>
      <c r="G118" s="39" t="e">
        <f t="shared" si="1"/>
        <v>#DIV/0!</v>
      </c>
      <c r="H118" s="71"/>
      <c r="I118" s="42"/>
      <c r="J118" s="42"/>
      <c r="K118" s="42"/>
      <c r="L118" s="42"/>
      <c r="M118" s="42"/>
      <c r="N118" s="42"/>
      <c r="O118" s="42"/>
    </row>
    <row r="119" spans="1:15" x14ac:dyDescent="0.2">
      <c r="A119" s="48" t="s">
        <v>436</v>
      </c>
      <c r="B119" s="43" t="s">
        <v>354</v>
      </c>
      <c r="C119" s="117">
        <v>0</v>
      </c>
      <c r="D119" s="69"/>
      <c r="E119" s="69"/>
      <c r="F119" s="117">
        <v>0</v>
      </c>
      <c r="G119" s="39" t="e">
        <f t="shared" si="1"/>
        <v>#DIV/0!</v>
      </c>
      <c r="H119" s="71"/>
      <c r="I119" s="42"/>
      <c r="J119" s="42"/>
      <c r="K119" s="42"/>
      <c r="L119" s="42"/>
      <c r="M119" s="42"/>
      <c r="N119" s="42"/>
      <c r="O119" s="42"/>
    </row>
    <row r="120" spans="1:15" x14ac:dyDescent="0.2">
      <c r="A120" s="48" t="s">
        <v>437</v>
      </c>
      <c r="B120" s="43" t="s">
        <v>438</v>
      </c>
      <c r="C120" s="117">
        <v>0</v>
      </c>
      <c r="D120" s="69"/>
      <c r="E120" s="69"/>
      <c r="F120" s="117">
        <v>0</v>
      </c>
      <c r="G120" s="39" t="e">
        <f t="shared" si="1"/>
        <v>#DIV/0!</v>
      </c>
      <c r="H120" s="71"/>
      <c r="I120" s="42"/>
      <c r="J120" s="42"/>
      <c r="K120" s="42"/>
      <c r="L120" s="42"/>
      <c r="M120" s="42"/>
      <c r="N120" s="42"/>
      <c r="O120" s="42"/>
    </row>
    <row r="121" spans="1:15" x14ac:dyDescent="0.2">
      <c r="A121" s="74" t="s">
        <v>235</v>
      </c>
      <c r="B121" s="75" t="s">
        <v>236</v>
      </c>
      <c r="C121" s="116">
        <f>+C122+C126+C134+C137+C141+C144</f>
        <v>419431</v>
      </c>
      <c r="D121" s="40">
        <v>187936</v>
      </c>
      <c r="E121" s="40">
        <v>0</v>
      </c>
      <c r="F121" s="116">
        <f>+F122+F126+F134+F137+F141+F144</f>
        <v>493539</v>
      </c>
      <c r="G121" s="71">
        <f t="shared" si="1"/>
        <v>117.66869878478224</v>
      </c>
      <c r="H121" s="71">
        <f>+F121/D121*100</f>
        <v>262.61014387876725</v>
      </c>
      <c r="I121" s="42"/>
      <c r="J121" s="42"/>
      <c r="K121" s="42"/>
      <c r="L121" s="42"/>
      <c r="M121" s="42"/>
      <c r="N121" s="42"/>
      <c r="O121" s="42"/>
    </row>
    <row r="122" spans="1:15" x14ac:dyDescent="0.2">
      <c r="A122" s="72" t="s">
        <v>237</v>
      </c>
      <c r="B122" s="73" t="s">
        <v>238</v>
      </c>
      <c r="C122" s="116">
        <f>SUM(C123:C125)</f>
        <v>0</v>
      </c>
      <c r="D122" s="69"/>
      <c r="E122" s="69"/>
      <c r="F122" s="116">
        <f>SUM(F123:F125)</f>
        <v>0</v>
      </c>
      <c r="G122" s="71" t="e">
        <f t="shared" si="1"/>
        <v>#DIV/0!</v>
      </c>
      <c r="H122" s="71"/>
      <c r="I122" s="42"/>
      <c r="J122" s="42"/>
      <c r="K122" s="42"/>
      <c r="L122" s="42"/>
      <c r="M122" s="42"/>
      <c r="N122" s="42"/>
      <c r="O122" s="42"/>
    </row>
    <row r="123" spans="1:15" x14ac:dyDescent="0.2">
      <c r="A123" s="48" t="s">
        <v>439</v>
      </c>
      <c r="B123" s="43" t="s">
        <v>360</v>
      </c>
      <c r="C123" s="117">
        <v>0</v>
      </c>
      <c r="D123" s="69"/>
      <c r="E123" s="69"/>
      <c r="F123" s="117">
        <v>0</v>
      </c>
      <c r="G123" s="39" t="e">
        <f t="shared" si="1"/>
        <v>#DIV/0!</v>
      </c>
      <c r="H123" s="71"/>
      <c r="I123" s="42"/>
      <c r="J123" s="42"/>
      <c r="K123" s="42"/>
      <c r="L123" s="42"/>
      <c r="M123" s="42"/>
      <c r="N123" s="42"/>
      <c r="O123" s="42"/>
    </row>
    <row r="124" spans="1:15" x14ac:dyDescent="0.2">
      <c r="A124" s="48" t="s">
        <v>239</v>
      </c>
      <c r="B124" s="43" t="s">
        <v>240</v>
      </c>
      <c r="C124" s="117">
        <v>0</v>
      </c>
      <c r="D124" s="69"/>
      <c r="E124" s="69"/>
      <c r="F124" s="117">
        <v>0</v>
      </c>
      <c r="G124" s="39" t="e">
        <f t="shared" si="1"/>
        <v>#DIV/0!</v>
      </c>
      <c r="H124" s="71"/>
      <c r="I124" s="42"/>
      <c r="J124" s="42"/>
      <c r="K124" s="42"/>
      <c r="L124" s="42"/>
      <c r="M124" s="42"/>
      <c r="N124" s="42"/>
      <c r="O124" s="42"/>
    </row>
    <row r="125" spans="1:15" x14ac:dyDescent="0.2">
      <c r="A125" s="48" t="s">
        <v>440</v>
      </c>
      <c r="B125" s="43" t="s">
        <v>441</v>
      </c>
      <c r="C125" s="117">
        <v>0</v>
      </c>
      <c r="D125" s="69"/>
      <c r="E125" s="69"/>
      <c r="F125" s="117">
        <v>0</v>
      </c>
      <c r="G125" s="39" t="e">
        <f t="shared" si="1"/>
        <v>#DIV/0!</v>
      </c>
      <c r="H125" s="71"/>
      <c r="I125" s="42"/>
      <c r="J125" s="42"/>
      <c r="K125" s="42"/>
      <c r="L125" s="42"/>
      <c r="M125" s="42"/>
      <c r="N125" s="42"/>
      <c r="O125" s="42"/>
    </row>
    <row r="126" spans="1:15" x14ac:dyDescent="0.2">
      <c r="A126" s="72" t="s">
        <v>241</v>
      </c>
      <c r="B126" s="73" t="s">
        <v>242</v>
      </c>
      <c r="C126" s="116">
        <f>SUM(C127:C133)</f>
        <v>417313</v>
      </c>
      <c r="D126" s="69"/>
      <c r="E126" s="69"/>
      <c r="F126" s="116">
        <f>SUM(F127:F133)</f>
        <v>493539</v>
      </c>
      <c r="G126" s="71">
        <f t="shared" si="1"/>
        <v>118.26590592672646</v>
      </c>
      <c r="H126" s="71"/>
      <c r="I126" s="42"/>
      <c r="J126" s="42"/>
      <c r="K126" s="42"/>
      <c r="L126" s="42"/>
      <c r="M126" s="42"/>
      <c r="N126" s="42"/>
      <c r="O126" s="42"/>
    </row>
    <row r="127" spans="1:15" x14ac:dyDescent="0.2">
      <c r="A127" s="48" t="s">
        <v>243</v>
      </c>
      <c r="B127" s="43" t="s">
        <v>244</v>
      </c>
      <c r="C127" s="117">
        <v>33628</v>
      </c>
      <c r="D127" s="69"/>
      <c r="E127" s="69"/>
      <c r="F127" s="117">
        <v>35621</v>
      </c>
      <c r="G127" s="39">
        <f t="shared" si="1"/>
        <v>105.92660877839894</v>
      </c>
      <c r="H127" s="71"/>
      <c r="I127" s="42"/>
      <c r="J127" s="42"/>
      <c r="K127" s="42"/>
      <c r="L127" s="42"/>
      <c r="M127" s="42"/>
      <c r="N127" s="42"/>
      <c r="O127" s="42"/>
    </row>
    <row r="128" spans="1:15" x14ac:dyDescent="0.2">
      <c r="A128" s="48" t="s">
        <v>442</v>
      </c>
      <c r="B128" s="43" t="s">
        <v>443</v>
      </c>
      <c r="C128" s="117">
        <v>45</v>
      </c>
      <c r="D128" s="69"/>
      <c r="E128" s="69"/>
      <c r="F128" s="117">
        <v>177</v>
      </c>
      <c r="G128" s="39">
        <f t="shared" si="1"/>
        <v>393.33333333333331</v>
      </c>
      <c r="H128" s="71"/>
      <c r="I128" s="42"/>
      <c r="J128" s="42"/>
      <c r="K128" s="42"/>
      <c r="L128" s="42"/>
      <c r="M128" s="42"/>
      <c r="N128" s="42"/>
      <c r="O128" s="42"/>
    </row>
    <row r="129" spans="1:15" x14ac:dyDescent="0.2">
      <c r="A129" s="48" t="s">
        <v>444</v>
      </c>
      <c r="B129" s="43" t="s">
        <v>445</v>
      </c>
      <c r="C129" s="117">
        <v>4482</v>
      </c>
      <c r="D129" s="69"/>
      <c r="E129" s="69"/>
      <c r="F129" s="117">
        <v>14884</v>
      </c>
      <c r="G129" s="39">
        <f t="shared" si="1"/>
        <v>332.08389112003573</v>
      </c>
      <c r="H129" s="71"/>
      <c r="I129" s="42"/>
      <c r="J129" s="42"/>
      <c r="K129" s="42"/>
      <c r="L129" s="42"/>
      <c r="M129" s="42"/>
      <c r="N129" s="42"/>
      <c r="O129" s="42"/>
    </row>
    <row r="130" spans="1:15" x14ac:dyDescent="0.2">
      <c r="A130" s="48" t="s">
        <v>245</v>
      </c>
      <c r="B130" s="43" t="s">
        <v>246</v>
      </c>
      <c r="C130" s="117">
        <v>322219</v>
      </c>
      <c r="D130" s="69"/>
      <c r="E130" s="69"/>
      <c r="F130" s="117">
        <v>340382</v>
      </c>
      <c r="G130" s="39">
        <f t="shared" si="1"/>
        <v>105.63684947194301</v>
      </c>
      <c r="H130" s="71"/>
      <c r="I130" s="42"/>
      <c r="J130" s="42"/>
      <c r="K130" s="42"/>
      <c r="L130" s="42"/>
      <c r="M130" s="42"/>
      <c r="N130" s="42"/>
      <c r="O130" s="42"/>
    </row>
    <row r="131" spans="1:15" x14ac:dyDescent="0.2">
      <c r="A131" s="48" t="s">
        <v>446</v>
      </c>
      <c r="B131" s="43" t="s">
        <v>447</v>
      </c>
      <c r="C131" s="117">
        <v>44755</v>
      </c>
      <c r="D131" s="69"/>
      <c r="E131" s="69"/>
      <c r="F131" s="117">
        <v>5749</v>
      </c>
      <c r="G131" s="39">
        <f t="shared" si="1"/>
        <v>12.845492123785052</v>
      </c>
      <c r="H131" s="71"/>
      <c r="I131" s="42"/>
      <c r="J131" s="42"/>
      <c r="K131" s="42"/>
      <c r="L131" s="42"/>
      <c r="M131" s="42"/>
      <c r="N131" s="42"/>
      <c r="O131" s="42"/>
    </row>
    <row r="132" spans="1:15" x14ac:dyDescent="0.2">
      <c r="A132" s="48" t="s">
        <v>448</v>
      </c>
      <c r="B132" s="43" t="s">
        <v>366</v>
      </c>
      <c r="C132" s="117">
        <v>0</v>
      </c>
      <c r="D132" s="69"/>
      <c r="E132" s="69"/>
      <c r="F132" s="117">
        <v>0</v>
      </c>
      <c r="G132" s="39" t="e">
        <f t="shared" si="1"/>
        <v>#DIV/0!</v>
      </c>
      <c r="H132" s="71"/>
      <c r="I132" s="42"/>
      <c r="J132" s="42"/>
      <c r="K132" s="42"/>
      <c r="L132" s="42"/>
      <c r="M132" s="42"/>
      <c r="N132" s="42"/>
      <c r="O132" s="42"/>
    </row>
    <row r="133" spans="1:15" x14ac:dyDescent="0.2">
      <c r="A133" s="48" t="s">
        <v>449</v>
      </c>
      <c r="B133" s="43" t="s">
        <v>368</v>
      </c>
      <c r="C133" s="117">
        <v>12184</v>
      </c>
      <c r="D133" s="69"/>
      <c r="E133" s="69"/>
      <c r="F133" s="117">
        <v>96726</v>
      </c>
      <c r="G133" s="39">
        <f t="shared" si="1"/>
        <v>793.87721602101124</v>
      </c>
      <c r="H133" s="71"/>
      <c r="I133" s="42"/>
      <c r="J133" s="42"/>
      <c r="K133" s="42"/>
      <c r="L133" s="42"/>
      <c r="M133" s="42"/>
      <c r="N133" s="42"/>
      <c r="O133" s="42"/>
    </row>
    <row r="134" spans="1:15" x14ac:dyDescent="0.2">
      <c r="A134" s="72" t="s">
        <v>450</v>
      </c>
      <c r="B134" s="73" t="s">
        <v>451</v>
      </c>
      <c r="C134" s="116">
        <f>+C135+C136</f>
        <v>0</v>
      </c>
      <c r="D134" s="69"/>
      <c r="E134" s="69"/>
      <c r="F134" s="116">
        <f>+F135+F136</f>
        <v>0</v>
      </c>
      <c r="G134" s="71" t="e">
        <f t="shared" si="1"/>
        <v>#DIV/0!</v>
      </c>
      <c r="H134" s="71"/>
      <c r="I134" s="42"/>
      <c r="J134" s="42"/>
      <c r="K134" s="42"/>
      <c r="L134" s="42"/>
      <c r="M134" s="42"/>
      <c r="N134" s="42"/>
      <c r="O134" s="42"/>
    </row>
    <row r="135" spans="1:15" x14ac:dyDescent="0.2">
      <c r="A135" s="48" t="s">
        <v>452</v>
      </c>
      <c r="B135" s="43" t="s">
        <v>372</v>
      </c>
      <c r="C135" s="117">
        <v>0</v>
      </c>
      <c r="D135" s="69"/>
      <c r="E135" s="69"/>
      <c r="F135" s="117">
        <v>0</v>
      </c>
      <c r="G135" s="39" t="e">
        <f t="shared" si="1"/>
        <v>#DIV/0!</v>
      </c>
      <c r="H135" s="71"/>
      <c r="I135" s="42"/>
      <c r="J135" s="42"/>
      <c r="K135" s="171"/>
      <c r="L135" s="42"/>
      <c r="M135" s="42"/>
      <c r="N135" s="42"/>
      <c r="O135" s="42"/>
    </row>
    <row r="136" spans="1:15" x14ac:dyDescent="0.2">
      <c r="A136" s="48" t="s">
        <v>453</v>
      </c>
      <c r="B136" s="43" t="s">
        <v>374</v>
      </c>
      <c r="C136" s="117">
        <v>0</v>
      </c>
      <c r="D136" s="69"/>
      <c r="E136" s="69"/>
      <c r="F136" s="117">
        <v>0</v>
      </c>
      <c r="G136" s="39" t="e">
        <f t="shared" si="1"/>
        <v>#DIV/0!</v>
      </c>
      <c r="H136" s="71"/>
      <c r="I136" s="42"/>
      <c r="J136" s="42"/>
      <c r="K136" s="42"/>
      <c r="L136" s="42"/>
      <c r="M136" s="42"/>
      <c r="N136" s="42"/>
      <c r="O136" s="42"/>
    </row>
    <row r="137" spans="1:15" x14ac:dyDescent="0.2">
      <c r="A137" s="72" t="s">
        <v>454</v>
      </c>
      <c r="B137" s="73" t="s">
        <v>455</v>
      </c>
      <c r="C137" s="116">
        <f>+C138+C139+C140</f>
        <v>2118</v>
      </c>
      <c r="D137" s="69"/>
      <c r="E137" s="69"/>
      <c r="F137" s="116">
        <f>+F138+F139+F140</f>
        <v>0</v>
      </c>
      <c r="G137" s="71">
        <f t="shared" ref="G137:G157" si="2">+F137/C137*100</f>
        <v>0</v>
      </c>
      <c r="H137" s="71"/>
      <c r="I137" s="42"/>
      <c r="J137" s="42"/>
      <c r="K137" s="42"/>
      <c r="L137" s="42"/>
      <c r="M137" s="42"/>
      <c r="N137" s="42"/>
      <c r="O137" s="42"/>
    </row>
    <row r="138" spans="1:15" x14ac:dyDescent="0.2">
      <c r="A138" s="48" t="s">
        <v>456</v>
      </c>
      <c r="B138" s="43" t="s">
        <v>457</v>
      </c>
      <c r="C138" s="117">
        <v>2118</v>
      </c>
      <c r="D138" s="69"/>
      <c r="E138" s="69"/>
      <c r="F138" s="117">
        <v>0</v>
      </c>
      <c r="G138" s="39">
        <f t="shared" si="2"/>
        <v>0</v>
      </c>
      <c r="H138" s="71"/>
      <c r="I138" s="42"/>
      <c r="J138" s="42"/>
      <c r="K138" s="42"/>
      <c r="L138" s="42"/>
      <c r="M138" s="42"/>
      <c r="N138" s="42"/>
      <c r="O138" s="42"/>
    </row>
    <row r="139" spans="1:15" x14ac:dyDescent="0.2">
      <c r="A139" s="48" t="s">
        <v>458</v>
      </c>
      <c r="B139" s="43" t="s">
        <v>459</v>
      </c>
      <c r="C139" s="117">
        <v>0</v>
      </c>
      <c r="D139" s="69"/>
      <c r="E139" s="69"/>
      <c r="F139" s="117">
        <v>0</v>
      </c>
      <c r="G139" s="39" t="e">
        <f t="shared" si="2"/>
        <v>#DIV/0!</v>
      </c>
      <c r="H139" s="71"/>
      <c r="I139" s="42"/>
      <c r="J139" s="42"/>
      <c r="K139" s="42"/>
      <c r="L139" s="42"/>
      <c r="M139" s="42"/>
      <c r="N139" s="42"/>
      <c r="O139" s="42"/>
    </row>
    <row r="140" spans="1:15" x14ac:dyDescent="0.2">
      <c r="A140" s="48" t="s">
        <v>460</v>
      </c>
      <c r="B140" s="43" t="s">
        <v>461</v>
      </c>
      <c r="C140" s="117">
        <v>0</v>
      </c>
      <c r="D140" s="69"/>
      <c r="E140" s="69"/>
      <c r="F140" s="117">
        <v>0</v>
      </c>
      <c r="G140" s="39" t="e">
        <f t="shared" si="2"/>
        <v>#DIV/0!</v>
      </c>
      <c r="H140" s="71"/>
      <c r="I140" s="42"/>
      <c r="J140" s="42"/>
      <c r="K140" s="42"/>
      <c r="L140" s="42"/>
      <c r="M140" s="42"/>
      <c r="N140" s="42"/>
      <c r="O140" s="42"/>
    </row>
    <row r="141" spans="1:15" x14ac:dyDescent="0.2">
      <c r="A141" s="72" t="s">
        <v>462</v>
      </c>
      <c r="B141" s="73" t="s">
        <v>463</v>
      </c>
      <c r="C141" s="116">
        <f>+C142+C143</f>
        <v>0</v>
      </c>
      <c r="D141" s="69"/>
      <c r="E141" s="69"/>
      <c r="F141" s="116">
        <f>+F142+F143</f>
        <v>0</v>
      </c>
      <c r="G141" s="71" t="e">
        <f t="shared" si="2"/>
        <v>#DIV/0!</v>
      </c>
      <c r="H141" s="71"/>
      <c r="I141" s="42"/>
      <c r="J141" s="42"/>
      <c r="K141" s="42"/>
      <c r="L141" s="42"/>
      <c r="M141" s="42"/>
      <c r="N141" s="42"/>
      <c r="O141" s="42"/>
    </row>
    <row r="142" spans="1:15" x14ac:dyDescent="0.2">
      <c r="A142" s="48" t="s">
        <v>464</v>
      </c>
      <c r="B142" s="43" t="s">
        <v>465</v>
      </c>
      <c r="C142" s="117">
        <v>0</v>
      </c>
      <c r="D142" s="69"/>
      <c r="E142" s="69"/>
      <c r="F142" s="117">
        <v>0</v>
      </c>
      <c r="G142" s="39" t="e">
        <f t="shared" si="2"/>
        <v>#DIV/0!</v>
      </c>
      <c r="H142" s="71"/>
      <c r="I142" s="42"/>
      <c r="J142" s="42"/>
      <c r="K142" s="42"/>
      <c r="L142" s="42"/>
      <c r="M142" s="42"/>
      <c r="N142" s="42"/>
      <c r="O142" s="42"/>
    </row>
    <row r="143" spans="1:15" x14ac:dyDescent="0.2">
      <c r="A143" s="48" t="s">
        <v>466</v>
      </c>
      <c r="B143" s="43" t="s">
        <v>378</v>
      </c>
      <c r="C143" s="117">
        <v>0</v>
      </c>
      <c r="D143" s="69"/>
      <c r="E143" s="69"/>
      <c r="F143" s="117">
        <v>0</v>
      </c>
      <c r="G143" s="39" t="e">
        <f t="shared" si="2"/>
        <v>#DIV/0!</v>
      </c>
      <c r="H143" s="71"/>
      <c r="I143" s="42"/>
      <c r="J143" s="42"/>
      <c r="K143" s="42"/>
      <c r="L143" s="42"/>
      <c r="M143" s="42"/>
      <c r="N143" s="42"/>
      <c r="O143" s="42"/>
    </row>
    <row r="144" spans="1:15" x14ac:dyDescent="0.2">
      <c r="A144" s="72" t="s">
        <v>247</v>
      </c>
      <c r="B144" s="73" t="s">
        <v>248</v>
      </c>
      <c r="C144" s="116">
        <f>+C145+C146+C147</f>
        <v>0</v>
      </c>
      <c r="D144" s="69"/>
      <c r="E144" s="69"/>
      <c r="F144" s="116">
        <f>+F145+F146+F147</f>
        <v>0</v>
      </c>
      <c r="G144" s="71" t="e">
        <f t="shared" si="2"/>
        <v>#DIV/0!</v>
      </c>
      <c r="H144" s="71"/>
      <c r="I144" s="42"/>
      <c r="J144" s="42"/>
      <c r="K144" s="42"/>
      <c r="L144" s="42"/>
      <c r="M144" s="42"/>
      <c r="N144" s="42"/>
      <c r="O144" s="42"/>
    </row>
    <row r="145" spans="1:15" x14ac:dyDescent="0.2">
      <c r="A145" s="48" t="s">
        <v>249</v>
      </c>
      <c r="B145" s="43" t="s">
        <v>250</v>
      </c>
      <c r="C145" s="117">
        <v>0</v>
      </c>
      <c r="D145" s="69"/>
      <c r="E145" s="69"/>
      <c r="F145" s="117">
        <v>0</v>
      </c>
      <c r="G145" s="39" t="e">
        <f t="shared" si="2"/>
        <v>#DIV/0!</v>
      </c>
      <c r="H145" s="71"/>
      <c r="I145" s="42"/>
      <c r="J145" s="42"/>
      <c r="K145" s="42"/>
      <c r="L145" s="42"/>
      <c r="M145" s="42"/>
      <c r="N145" s="42"/>
      <c r="O145" s="42"/>
    </row>
    <row r="146" spans="1:15" x14ac:dyDescent="0.2">
      <c r="A146" s="48" t="s">
        <v>467</v>
      </c>
      <c r="B146" s="43" t="s">
        <v>468</v>
      </c>
      <c r="C146" s="117">
        <v>0</v>
      </c>
      <c r="D146" s="69"/>
      <c r="E146" s="69"/>
      <c r="F146" s="117">
        <v>0</v>
      </c>
      <c r="G146" s="39" t="e">
        <f t="shared" si="2"/>
        <v>#DIV/0!</v>
      </c>
      <c r="H146" s="71"/>
      <c r="I146" s="42"/>
      <c r="J146" s="42"/>
      <c r="K146" s="42"/>
      <c r="L146" s="42"/>
      <c r="M146" s="42"/>
      <c r="N146" s="42"/>
      <c r="O146" s="42"/>
    </row>
    <row r="147" spans="1:15" x14ac:dyDescent="0.2">
      <c r="A147" s="48" t="s">
        <v>469</v>
      </c>
      <c r="B147" s="43" t="s">
        <v>470</v>
      </c>
      <c r="C147" s="117">
        <v>0</v>
      </c>
      <c r="D147" s="69"/>
      <c r="E147" s="69"/>
      <c r="F147" s="117">
        <v>0</v>
      </c>
      <c r="G147" s="39" t="e">
        <f t="shared" si="2"/>
        <v>#DIV/0!</v>
      </c>
      <c r="H147" s="71"/>
      <c r="I147" s="42"/>
      <c r="J147" s="42"/>
      <c r="K147" s="42"/>
      <c r="L147" s="42"/>
      <c r="M147" s="42"/>
      <c r="N147" s="42"/>
      <c r="O147" s="42"/>
    </row>
    <row r="148" spans="1:15" ht="25.5" x14ac:dyDescent="0.2">
      <c r="A148" s="74" t="s">
        <v>62</v>
      </c>
      <c r="B148" s="75" t="s">
        <v>471</v>
      </c>
      <c r="C148" s="116">
        <f>+C149</f>
        <v>0</v>
      </c>
      <c r="D148" s="40">
        <v>0</v>
      </c>
      <c r="E148" s="40">
        <v>0</v>
      </c>
      <c r="F148" s="116">
        <f>+F149</f>
        <v>0</v>
      </c>
      <c r="G148" s="71" t="e">
        <f t="shared" si="2"/>
        <v>#DIV/0!</v>
      </c>
      <c r="H148" s="71" t="e">
        <f>+F148/D148*100</f>
        <v>#DIV/0!</v>
      </c>
      <c r="I148" s="42"/>
      <c r="J148" s="42"/>
      <c r="K148" s="42"/>
      <c r="L148" s="42"/>
      <c r="M148" s="42"/>
      <c r="N148" s="42"/>
      <c r="O148" s="42"/>
    </row>
    <row r="149" spans="1:15" x14ac:dyDescent="0.2">
      <c r="A149" s="72" t="s">
        <v>472</v>
      </c>
      <c r="B149" s="73" t="s">
        <v>473</v>
      </c>
      <c r="C149" s="116">
        <f>+C150</f>
        <v>0</v>
      </c>
      <c r="D149" s="69"/>
      <c r="E149" s="69"/>
      <c r="F149" s="116">
        <f>+F150</f>
        <v>0</v>
      </c>
      <c r="G149" s="71" t="e">
        <f t="shared" si="2"/>
        <v>#DIV/0!</v>
      </c>
      <c r="H149" s="71"/>
      <c r="I149" s="42"/>
      <c r="J149" s="42"/>
      <c r="K149" s="42"/>
      <c r="L149" s="42"/>
      <c r="M149" s="42"/>
      <c r="N149" s="42"/>
      <c r="O149" s="42"/>
    </row>
    <row r="150" spans="1:15" x14ac:dyDescent="0.2">
      <c r="A150" s="48" t="s">
        <v>474</v>
      </c>
      <c r="B150" s="43" t="s">
        <v>475</v>
      </c>
      <c r="C150" s="117">
        <v>0</v>
      </c>
      <c r="D150" s="69"/>
      <c r="E150" s="69"/>
      <c r="F150" s="117">
        <v>0</v>
      </c>
      <c r="G150" s="39" t="e">
        <f t="shared" si="2"/>
        <v>#DIV/0!</v>
      </c>
      <c r="H150" s="71"/>
      <c r="I150" s="42"/>
      <c r="J150" s="42"/>
      <c r="K150" s="42"/>
      <c r="L150" s="42"/>
      <c r="M150" s="42"/>
      <c r="N150" s="42"/>
      <c r="O150" s="42"/>
    </row>
    <row r="151" spans="1:15" x14ac:dyDescent="0.2">
      <c r="A151" s="74" t="s">
        <v>476</v>
      </c>
      <c r="B151" s="75" t="s">
        <v>477</v>
      </c>
      <c r="C151" s="116">
        <f>+C152</f>
        <v>0</v>
      </c>
      <c r="D151" s="40">
        <v>0</v>
      </c>
      <c r="E151" s="40">
        <v>0</v>
      </c>
      <c r="F151" s="116">
        <f>+F152</f>
        <v>0</v>
      </c>
      <c r="G151" s="71" t="e">
        <f t="shared" si="2"/>
        <v>#DIV/0!</v>
      </c>
      <c r="H151" s="71" t="e">
        <f>+F151/D151*100</f>
        <v>#DIV/0!</v>
      </c>
      <c r="I151" s="42"/>
      <c r="J151" s="42"/>
      <c r="K151" s="42"/>
      <c r="L151" s="42"/>
      <c r="M151" s="42"/>
      <c r="N151" s="42"/>
      <c r="O151" s="42"/>
    </row>
    <row r="152" spans="1:15" x14ac:dyDescent="0.2">
      <c r="A152" s="72" t="s">
        <v>478</v>
      </c>
      <c r="B152" s="73" t="s">
        <v>479</v>
      </c>
      <c r="C152" s="116">
        <f>+C153</f>
        <v>0</v>
      </c>
      <c r="D152" s="69"/>
      <c r="E152" s="69"/>
      <c r="F152" s="116">
        <f>+F153</f>
        <v>0</v>
      </c>
      <c r="G152" s="71" t="e">
        <f t="shared" si="2"/>
        <v>#DIV/0!</v>
      </c>
      <c r="H152" s="71"/>
      <c r="I152" s="42"/>
      <c r="J152" s="42"/>
      <c r="K152" s="42"/>
      <c r="L152" s="42"/>
      <c r="M152" s="42"/>
      <c r="N152" s="42"/>
      <c r="O152" s="42"/>
    </row>
    <row r="153" spans="1:15" x14ac:dyDescent="0.2">
      <c r="A153" s="48" t="s">
        <v>480</v>
      </c>
      <c r="B153" s="43" t="s">
        <v>481</v>
      </c>
      <c r="C153" s="117">
        <v>0</v>
      </c>
      <c r="D153" s="69"/>
      <c r="E153" s="69"/>
      <c r="F153" s="117">
        <v>0</v>
      </c>
      <c r="G153" s="39" t="e">
        <f t="shared" si="2"/>
        <v>#DIV/0!</v>
      </c>
      <c r="H153" s="71"/>
      <c r="I153" s="42"/>
      <c r="J153" s="42"/>
      <c r="K153" s="42"/>
      <c r="L153" s="42"/>
      <c r="M153" s="42"/>
      <c r="N153" s="42"/>
      <c r="O153" s="42"/>
    </row>
    <row r="154" spans="1:15" x14ac:dyDescent="0.2">
      <c r="A154" s="74" t="s">
        <v>251</v>
      </c>
      <c r="B154" s="75" t="s">
        <v>252</v>
      </c>
      <c r="C154" s="116">
        <f>+C155+C157+C159+C161</f>
        <v>0</v>
      </c>
      <c r="D154" s="40">
        <v>10415</v>
      </c>
      <c r="E154" s="40">
        <v>0</v>
      </c>
      <c r="F154" s="116">
        <f>+F155+F157+F159+F161</f>
        <v>0</v>
      </c>
      <c r="G154" s="71" t="e">
        <f t="shared" si="2"/>
        <v>#DIV/0!</v>
      </c>
      <c r="H154" s="71">
        <f>+F154/D154*100</f>
        <v>0</v>
      </c>
      <c r="I154" s="42"/>
      <c r="J154" s="42"/>
      <c r="K154" s="42"/>
      <c r="L154" s="42"/>
      <c r="M154" s="42"/>
      <c r="N154" s="42"/>
      <c r="O154" s="42"/>
    </row>
    <row r="155" spans="1:15" x14ac:dyDescent="0.2">
      <c r="A155" s="72" t="s">
        <v>253</v>
      </c>
      <c r="B155" s="73" t="s">
        <v>254</v>
      </c>
      <c r="C155" s="116">
        <f>+C156</f>
        <v>0</v>
      </c>
      <c r="D155" s="69"/>
      <c r="E155" s="69"/>
      <c r="F155" s="116">
        <f>+F156</f>
        <v>0</v>
      </c>
      <c r="G155" s="71" t="e">
        <f t="shared" si="2"/>
        <v>#DIV/0!</v>
      </c>
      <c r="H155" s="71"/>
      <c r="I155" s="42"/>
      <c r="J155" s="42"/>
      <c r="K155" s="42"/>
      <c r="L155" s="42"/>
      <c r="M155" s="42"/>
      <c r="N155" s="42"/>
      <c r="O155" s="42"/>
    </row>
    <row r="156" spans="1:15" x14ac:dyDescent="0.2">
      <c r="A156" s="48" t="s">
        <v>255</v>
      </c>
      <c r="B156" s="43" t="s">
        <v>254</v>
      </c>
      <c r="C156" s="117">
        <v>0</v>
      </c>
      <c r="D156" s="69"/>
      <c r="E156" s="69"/>
      <c r="F156" s="117">
        <v>0</v>
      </c>
      <c r="G156" s="39" t="e">
        <f t="shared" si="2"/>
        <v>#DIV/0!</v>
      </c>
      <c r="H156" s="71"/>
      <c r="I156" s="42"/>
      <c r="J156" s="42"/>
      <c r="K156" s="42"/>
      <c r="L156" s="42"/>
      <c r="M156" s="42"/>
      <c r="N156" s="42"/>
      <c r="O156" s="42"/>
    </row>
    <row r="157" spans="1:15" x14ac:dyDescent="0.2">
      <c r="A157" s="72" t="s">
        <v>482</v>
      </c>
      <c r="B157" s="73" t="s">
        <v>483</v>
      </c>
      <c r="C157" s="116">
        <f>+C158</f>
        <v>0</v>
      </c>
      <c r="D157" s="69"/>
      <c r="E157" s="69"/>
      <c r="F157" s="116">
        <f>+F158</f>
        <v>0</v>
      </c>
      <c r="G157" s="71" t="e">
        <f t="shared" si="2"/>
        <v>#DIV/0!</v>
      </c>
      <c r="H157" s="71"/>
      <c r="I157" s="42"/>
      <c r="J157" s="42"/>
      <c r="K157" s="42"/>
      <c r="L157" s="42"/>
      <c r="M157" s="42"/>
      <c r="N157" s="42"/>
      <c r="O157" s="42"/>
    </row>
    <row r="158" spans="1:15" x14ac:dyDescent="0.2">
      <c r="A158" s="48" t="s">
        <v>484</v>
      </c>
      <c r="B158" s="43" t="s">
        <v>483</v>
      </c>
      <c r="C158" s="117">
        <v>0</v>
      </c>
      <c r="D158" s="69"/>
      <c r="E158" s="69"/>
      <c r="F158" s="117">
        <v>0</v>
      </c>
      <c r="G158" s="39" t="e">
        <f>+F158/C158*100</f>
        <v>#DIV/0!</v>
      </c>
      <c r="H158" s="71"/>
      <c r="I158" s="42"/>
      <c r="J158" s="42"/>
      <c r="K158" s="42"/>
      <c r="L158" s="42"/>
      <c r="M158" s="42"/>
      <c r="N158" s="42"/>
      <c r="O158" s="42"/>
    </row>
    <row r="159" spans="1:15" x14ac:dyDescent="0.2">
      <c r="A159" s="72" t="s">
        <v>485</v>
      </c>
      <c r="B159" s="73" t="s">
        <v>486</v>
      </c>
      <c r="C159" s="116">
        <f>+C160</f>
        <v>0</v>
      </c>
      <c r="D159" s="69"/>
      <c r="E159" s="69"/>
      <c r="F159" s="116">
        <f>+F160</f>
        <v>0</v>
      </c>
      <c r="G159" s="71" t="e">
        <f>+F159/C159*100</f>
        <v>#DIV/0!</v>
      </c>
      <c r="H159" s="71"/>
      <c r="I159" s="42"/>
      <c r="J159" s="42"/>
      <c r="K159" s="42"/>
      <c r="L159" s="42"/>
      <c r="M159" s="42"/>
      <c r="N159" s="42"/>
      <c r="O159" s="42"/>
    </row>
    <row r="160" spans="1:15" x14ac:dyDescent="0.2">
      <c r="A160" s="48" t="s">
        <v>487</v>
      </c>
      <c r="B160" s="43" t="s">
        <v>486</v>
      </c>
      <c r="C160" s="117">
        <v>0</v>
      </c>
      <c r="D160" s="69"/>
      <c r="E160" s="69"/>
      <c r="F160" s="117">
        <v>0</v>
      </c>
      <c r="G160" s="39" t="e">
        <f>+F160/C160*100</f>
        <v>#DIV/0!</v>
      </c>
      <c r="H160" s="71"/>
      <c r="I160" s="42"/>
      <c r="J160" s="42"/>
      <c r="K160" s="42"/>
      <c r="L160" s="42"/>
      <c r="M160" s="42"/>
      <c r="N160" s="42"/>
      <c r="O160" s="42"/>
    </row>
    <row r="161" spans="1:15" x14ac:dyDescent="0.2">
      <c r="A161" s="72" t="s">
        <v>488</v>
      </c>
      <c r="B161" s="73" t="s">
        <v>489</v>
      </c>
      <c r="C161" s="116">
        <f>+C162</f>
        <v>0</v>
      </c>
      <c r="D161" s="69"/>
      <c r="E161" s="69"/>
      <c r="F161" s="116">
        <f>+F162</f>
        <v>0</v>
      </c>
      <c r="G161" s="71" t="e">
        <f>+F161/C161*100</f>
        <v>#DIV/0!</v>
      </c>
      <c r="H161" s="71"/>
      <c r="I161" s="42"/>
      <c r="J161" s="42"/>
      <c r="K161" s="42"/>
      <c r="L161" s="42"/>
      <c r="M161" s="42"/>
      <c r="N161" s="42"/>
      <c r="O161" s="42"/>
    </row>
    <row r="162" spans="1:15" x14ac:dyDescent="0.2">
      <c r="A162" s="48" t="s">
        <v>490</v>
      </c>
      <c r="B162" s="43" t="s">
        <v>489</v>
      </c>
      <c r="C162" s="117">
        <v>0</v>
      </c>
      <c r="D162" s="69"/>
      <c r="E162" s="69"/>
      <c r="F162" s="117">
        <v>0</v>
      </c>
      <c r="G162" s="39" t="e">
        <f>+F162/C162*100</f>
        <v>#DIV/0!</v>
      </c>
      <c r="H162" s="71"/>
      <c r="I162" s="42"/>
      <c r="J162" s="42"/>
      <c r="K162" s="42"/>
      <c r="L162" s="42"/>
      <c r="M162" s="42"/>
      <c r="N162" s="42"/>
      <c r="O162" s="42"/>
    </row>
    <row r="163" spans="1:15" x14ac:dyDescent="0.2">
      <c r="H163" s="65"/>
    </row>
    <row r="166" spans="1:15" x14ac:dyDescent="0.2">
      <c r="A166" s="27" t="s">
        <v>552</v>
      </c>
    </row>
    <row r="167" spans="1:15" x14ac:dyDescent="0.2">
      <c r="A167" s="27" t="s">
        <v>546</v>
      </c>
    </row>
    <row r="168" spans="1:15" x14ac:dyDescent="0.2">
      <c r="A168" s="27" t="s">
        <v>547</v>
      </c>
    </row>
    <row r="169" spans="1:15" x14ac:dyDescent="0.2">
      <c r="A169" s="27" t="s">
        <v>548</v>
      </c>
    </row>
    <row r="170" spans="1:15" x14ac:dyDescent="0.2">
      <c r="A170" s="27" t="s">
        <v>549</v>
      </c>
    </row>
    <row r="171" spans="1:15" x14ac:dyDescent="0.2">
      <c r="A171" s="27" t="s">
        <v>550</v>
      </c>
    </row>
    <row r="172" spans="1:15" x14ac:dyDescent="0.2">
      <c r="A172" s="27" t="s">
        <v>551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opLeftCell="A4" zoomScale="90" zoomScaleNormal="90" workbookViewId="0">
      <pane xSplit="2" ySplit="6" topLeftCell="C16" activePane="bottomRight" state="frozen"/>
      <selection activeCell="A4" sqref="A4"/>
      <selection pane="topRight" activeCell="C4" sqref="C4"/>
      <selection pane="bottomLeft" activeCell="A11" sqref="A11"/>
      <selection pane="bottomRight" activeCell="F40" sqref="F40"/>
    </sheetView>
  </sheetViews>
  <sheetFormatPr defaultRowHeight="12.75" x14ac:dyDescent="0.2"/>
  <cols>
    <col min="1" max="1" width="19" style="27" customWidth="1"/>
    <col min="2" max="2" width="49.5703125" style="30" customWidth="1"/>
    <col min="3" max="3" width="16.42578125" style="118" customWidth="1"/>
    <col min="4" max="4" width="17.7109375" style="32" bestFit="1" customWidth="1"/>
    <col min="5" max="5" width="17.7109375" style="118" bestFit="1" customWidth="1"/>
    <col min="6" max="6" width="15.7109375" style="118" customWidth="1"/>
    <col min="7" max="8" width="13" style="31" customWidth="1"/>
    <col min="9" max="9" width="15.42578125" style="27" bestFit="1" customWidth="1"/>
    <col min="10" max="10" width="9.42578125" style="27" bestFit="1" customWidth="1"/>
    <col min="11" max="11" width="15.42578125" style="27" bestFit="1" customWidth="1"/>
    <col min="12" max="12" width="9.42578125" style="27" bestFit="1" customWidth="1"/>
    <col min="13" max="256" width="9.140625" style="27"/>
    <col min="257" max="257" width="19" style="27" customWidth="1"/>
    <col min="258" max="258" width="57.5703125" style="27" customWidth="1"/>
    <col min="259" max="259" width="16.42578125" style="27" customWidth="1"/>
    <col min="260" max="261" width="17.7109375" style="27" bestFit="1" customWidth="1"/>
    <col min="262" max="262" width="15.7109375" style="27" customWidth="1"/>
    <col min="263" max="263" width="15.7109375" style="27" bestFit="1" customWidth="1"/>
    <col min="264" max="264" width="19.7109375" style="27" customWidth="1"/>
    <col min="265" max="265" width="15.42578125" style="27" bestFit="1" customWidth="1"/>
    <col min="266" max="266" width="9.42578125" style="27" bestFit="1" customWidth="1"/>
    <col min="267" max="267" width="15.42578125" style="27" bestFit="1" customWidth="1"/>
    <col min="268" max="268" width="9.42578125" style="27" bestFit="1" customWidth="1"/>
    <col min="269" max="512" width="9.140625" style="27"/>
    <col min="513" max="513" width="19" style="27" customWidth="1"/>
    <col min="514" max="514" width="57.5703125" style="27" customWidth="1"/>
    <col min="515" max="515" width="16.42578125" style="27" customWidth="1"/>
    <col min="516" max="517" width="17.7109375" style="27" bestFit="1" customWidth="1"/>
    <col min="518" max="518" width="15.7109375" style="27" customWidth="1"/>
    <col min="519" max="519" width="15.7109375" style="27" bestFit="1" customWidth="1"/>
    <col min="520" max="520" width="19.7109375" style="27" customWidth="1"/>
    <col min="521" max="521" width="15.42578125" style="27" bestFit="1" customWidth="1"/>
    <col min="522" max="522" width="9.42578125" style="27" bestFit="1" customWidth="1"/>
    <col min="523" max="523" width="15.42578125" style="27" bestFit="1" customWidth="1"/>
    <col min="524" max="524" width="9.42578125" style="27" bestFit="1" customWidth="1"/>
    <col min="525" max="768" width="9.140625" style="27"/>
    <col min="769" max="769" width="19" style="27" customWidth="1"/>
    <col min="770" max="770" width="57.5703125" style="27" customWidth="1"/>
    <col min="771" max="771" width="16.42578125" style="27" customWidth="1"/>
    <col min="772" max="773" width="17.7109375" style="27" bestFit="1" customWidth="1"/>
    <col min="774" max="774" width="15.7109375" style="27" customWidth="1"/>
    <col min="775" max="775" width="15.7109375" style="27" bestFit="1" customWidth="1"/>
    <col min="776" max="776" width="19.7109375" style="27" customWidth="1"/>
    <col min="777" max="777" width="15.42578125" style="27" bestFit="1" customWidth="1"/>
    <col min="778" max="778" width="9.42578125" style="27" bestFit="1" customWidth="1"/>
    <col min="779" max="779" width="15.42578125" style="27" bestFit="1" customWidth="1"/>
    <col min="780" max="780" width="9.42578125" style="27" bestFit="1" customWidth="1"/>
    <col min="781" max="1024" width="9.140625" style="27"/>
    <col min="1025" max="1025" width="19" style="27" customWidth="1"/>
    <col min="1026" max="1026" width="57.5703125" style="27" customWidth="1"/>
    <col min="1027" max="1027" width="16.42578125" style="27" customWidth="1"/>
    <col min="1028" max="1029" width="17.7109375" style="27" bestFit="1" customWidth="1"/>
    <col min="1030" max="1030" width="15.7109375" style="27" customWidth="1"/>
    <col min="1031" max="1031" width="15.7109375" style="27" bestFit="1" customWidth="1"/>
    <col min="1032" max="1032" width="19.7109375" style="27" customWidth="1"/>
    <col min="1033" max="1033" width="15.42578125" style="27" bestFit="1" customWidth="1"/>
    <col min="1034" max="1034" width="9.42578125" style="27" bestFit="1" customWidth="1"/>
    <col min="1035" max="1035" width="15.42578125" style="27" bestFit="1" customWidth="1"/>
    <col min="1036" max="1036" width="9.42578125" style="27" bestFit="1" customWidth="1"/>
    <col min="1037" max="1280" width="9.140625" style="27"/>
    <col min="1281" max="1281" width="19" style="27" customWidth="1"/>
    <col min="1282" max="1282" width="57.5703125" style="27" customWidth="1"/>
    <col min="1283" max="1283" width="16.42578125" style="27" customWidth="1"/>
    <col min="1284" max="1285" width="17.7109375" style="27" bestFit="1" customWidth="1"/>
    <col min="1286" max="1286" width="15.7109375" style="27" customWidth="1"/>
    <col min="1287" max="1287" width="15.7109375" style="27" bestFit="1" customWidth="1"/>
    <col min="1288" max="1288" width="19.7109375" style="27" customWidth="1"/>
    <col min="1289" max="1289" width="15.42578125" style="27" bestFit="1" customWidth="1"/>
    <col min="1290" max="1290" width="9.42578125" style="27" bestFit="1" customWidth="1"/>
    <col min="1291" max="1291" width="15.42578125" style="27" bestFit="1" customWidth="1"/>
    <col min="1292" max="1292" width="9.42578125" style="27" bestFit="1" customWidth="1"/>
    <col min="1293" max="1536" width="9.140625" style="27"/>
    <col min="1537" max="1537" width="19" style="27" customWidth="1"/>
    <col min="1538" max="1538" width="57.5703125" style="27" customWidth="1"/>
    <col min="1539" max="1539" width="16.42578125" style="27" customWidth="1"/>
    <col min="1540" max="1541" width="17.7109375" style="27" bestFit="1" customWidth="1"/>
    <col min="1542" max="1542" width="15.7109375" style="27" customWidth="1"/>
    <col min="1543" max="1543" width="15.7109375" style="27" bestFit="1" customWidth="1"/>
    <col min="1544" max="1544" width="19.7109375" style="27" customWidth="1"/>
    <col min="1545" max="1545" width="15.42578125" style="27" bestFit="1" customWidth="1"/>
    <col min="1546" max="1546" width="9.42578125" style="27" bestFit="1" customWidth="1"/>
    <col min="1547" max="1547" width="15.42578125" style="27" bestFit="1" customWidth="1"/>
    <col min="1548" max="1548" width="9.42578125" style="27" bestFit="1" customWidth="1"/>
    <col min="1549" max="1792" width="9.140625" style="27"/>
    <col min="1793" max="1793" width="19" style="27" customWidth="1"/>
    <col min="1794" max="1794" width="57.5703125" style="27" customWidth="1"/>
    <col min="1795" max="1795" width="16.42578125" style="27" customWidth="1"/>
    <col min="1796" max="1797" width="17.7109375" style="27" bestFit="1" customWidth="1"/>
    <col min="1798" max="1798" width="15.7109375" style="27" customWidth="1"/>
    <col min="1799" max="1799" width="15.7109375" style="27" bestFit="1" customWidth="1"/>
    <col min="1800" max="1800" width="19.7109375" style="27" customWidth="1"/>
    <col min="1801" max="1801" width="15.42578125" style="27" bestFit="1" customWidth="1"/>
    <col min="1802" max="1802" width="9.42578125" style="27" bestFit="1" customWidth="1"/>
    <col min="1803" max="1803" width="15.42578125" style="27" bestFit="1" customWidth="1"/>
    <col min="1804" max="1804" width="9.42578125" style="27" bestFit="1" customWidth="1"/>
    <col min="1805" max="2048" width="9.140625" style="27"/>
    <col min="2049" max="2049" width="19" style="27" customWidth="1"/>
    <col min="2050" max="2050" width="57.5703125" style="27" customWidth="1"/>
    <col min="2051" max="2051" width="16.42578125" style="27" customWidth="1"/>
    <col min="2052" max="2053" width="17.7109375" style="27" bestFit="1" customWidth="1"/>
    <col min="2054" max="2054" width="15.7109375" style="27" customWidth="1"/>
    <col min="2055" max="2055" width="15.7109375" style="27" bestFit="1" customWidth="1"/>
    <col min="2056" max="2056" width="19.7109375" style="27" customWidth="1"/>
    <col min="2057" max="2057" width="15.42578125" style="27" bestFit="1" customWidth="1"/>
    <col min="2058" max="2058" width="9.42578125" style="27" bestFit="1" customWidth="1"/>
    <col min="2059" max="2059" width="15.42578125" style="27" bestFit="1" customWidth="1"/>
    <col min="2060" max="2060" width="9.42578125" style="27" bestFit="1" customWidth="1"/>
    <col min="2061" max="2304" width="9.140625" style="27"/>
    <col min="2305" max="2305" width="19" style="27" customWidth="1"/>
    <col min="2306" max="2306" width="57.5703125" style="27" customWidth="1"/>
    <col min="2307" max="2307" width="16.42578125" style="27" customWidth="1"/>
    <col min="2308" max="2309" width="17.7109375" style="27" bestFit="1" customWidth="1"/>
    <col min="2310" max="2310" width="15.7109375" style="27" customWidth="1"/>
    <col min="2311" max="2311" width="15.7109375" style="27" bestFit="1" customWidth="1"/>
    <col min="2312" max="2312" width="19.7109375" style="27" customWidth="1"/>
    <col min="2313" max="2313" width="15.42578125" style="27" bestFit="1" customWidth="1"/>
    <col min="2314" max="2314" width="9.42578125" style="27" bestFit="1" customWidth="1"/>
    <col min="2315" max="2315" width="15.42578125" style="27" bestFit="1" customWidth="1"/>
    <col min="2316" max="2316" width="9.42578125" style="27" bestFit="1" customWidth="1"/>
    <col min="2317" max="2560" width="9.140625" style="27"/>
    <col min="2561" max="2561" width="19" style="27" customWidth="1"/>
    <col min="2562" max="2562" width="57.5703125" style="27" customWidth="1"/>
    <col min="2563" max="2563" width="16.42578125" style="27" customWidth="1"/>
    <col min="2564" max="2565" width="17.7109375" style="27" bestFit="1" customWidth="1"/>
    <col min="2566" max="2566" width="15.7109375" style="27" customWidth="1"/>
    <col min="2567" max="2567" width="15.7109375" style="27" bestFit="1" customWidth="1"/>
    <col min="2568" max="2568" width="19.7109375" style="27" customWidth="1"/>
    <col min="2569" max="2569" width="15.42578125" style="27" bestFit="1" customWidth="1"/>
    <col min="2570" max="2570" width="9.42578125" style="27" bestFit="1" customWidth="1"/>
    <col min="2571" max="2571" width="15.42578125" style="27" bestFit="1" customWidth="1"/>
    <col min="2572" max="2572" width="9.42578125" style="27" bestFit="1" customWidth="1"/>
    <col min="2573" max="2816" width="9.140625" style="27"/>
    <col min="2817" max="2817" width="19" style="27" customWidth="1"/>
    <col min="2818" max="2818" width="57.5703125" style="27" customWidth="1"/>
    <col min="2819" max="2819" width="16.42578125" style="27" customWidth="1"/>
    <col min="2820" max="2821" width="17.7109375" style="27" bestFit="1" customWidth="1"/>
    <col min="2822" max="2822" width="15.7109375" style="27" customWidth="1"/>
    <col min="2823" max="2823" width="15.7109375" style="27" bestFit="1" customWidth="1"/>
    <col min="2824" max="2824" width="19.7109375" style="27" customWidth="1"/>
    <col min="2825" max="2825" width="15.42578125" style="27" bestFit="1" customWidth="1"/>
    <col min="2826" max="2826" width="9.42578125" style="27" bestFit="1" customWidth="1"/>
    <col min="2827" max="2827" width="15.42578125" style="27" bestFit="1" customWidth="1"/>
    <col min="2828" max="2828" width="9.42578125" style="27" bestFit="1" customWidth="1"/>
    <col min="2829" max="3072" width="9.140625" style="27"/>
    <col min="3073" max="3073" width="19" style="27" customWidth="1"/>
    <col min="3074" max="3074" width="57.5703125" style="27" customWidth="1"/>
    <col min="3075" max="3075" width="16.42578125" style="27" customWidth="1"/>
    <col min="3076" max="3077" width="17.7109375" style="27" bestFit="1" customWidth="1"/>
    <col min="3078" max="3078" width="15.7109375" style="27" customWidth="1"/>
    <col min="3079" max="3079" width="15.7109375" style="27" bestFit="1" customWidth="1"/>
    <col min="3080" max="3080" width="19.7109375" style="27" customWidth="1"/>
    <col min="3081" max="3081" width="15.42578125" style="27" bestFit="1" customWidth="1"/>
    <col min="3082" max="3082" width="9.42578125" style="27" bestFit="1" customWidth="1"/>
    <col min="3083" max="3083" width="15.42578125" style="27" bestFit="1" customWidth="1"/>
    <col min="3084" max="3084" width="9.42578125" style="27" bestFit="1" customWidth="1"/>
    <col min="3085" max="3328" width="9.140625" style="27"/>
    <col min="3329" max="3329" width="19" style="27" customWidth="1"/>
    <col min="3330" max="3330" width="57.5703125" style="27" customWidth="1"/>
    <col min="3331" max="3331" width="16.42578125" style="27" customWidth="1"/>
    <col min="3332" max="3333" width="17.7109375" style="27" bestFit="1" customWidth="1"/>
    <col min="3334" max="3334" width="15.7109375" style="27" customWidth="1"/>
    <col min="3335" max="3335" width="15.7109375" style="27" bestFit="1" customWidth="1"/>
    <col min="3336" max="3336" width="19.7109375" style="27" customWidth="1"/>
    <col min="3337" max="3337" width="15.42578125" style="27" bestFit="1" customWidth="1"/>
    <col min="3338" max="3338" width="9.42578125" style="27" bestFit="1" customWidth="1"/>
    <col min="3339" max="3339" width="15.42578125" style="27" bestFit="1" customWidth="1"/>
    <col min="3340" max="3340" width="9.42578125" style="27" bestFit="1" customWidth="1"/>
    <col min="3341" max="3584" width="9.140625" style="27"/>
    <col min="3585" max="3585" width="19" style="27" customWidth="1"/>
    <col min="3586" max="3586" width="57.5703125" style="27" customWidth="1"/>
    <col min="3587" max="3587" width="16.42578125" style="27" customWidth="1"/>
    <col min="3588" max="3589" width="17.7109375" style="27" bestFit="1" customWidth="1"/>
    <col min="3590" max="3590" width="15.7109375" style="27" customWidth="1"/>
    <col min="3591" max="3591" width="15.7109375" style="27" bestFit="1" customWidth="1"/>
    <col min="3592" max="3592" width="19.7109375" style="27" customWidth="1"/>
    <col min="3593" max="3593" width="15.42578125" style="27" bestFit="1" customWidth="1"/>
    <col min="3594" max="3594" width="9.42578125" style="27" bestFit="1" customWidth="1"/>
    <col min="3595" max="3595" width="15.42578125" style="27" bestFit="1" customWidth="1"/>
    <col min="3596" max="3596" width="9.42578125" style="27" bestFit="1" customWidth="1"/>
    <col min="3597" max="3840" width="9.140625" style="27"/>
    <col min="3841" max="3841" width="19" style="27" customWidth="1"/>
    <col min="3842" max="3842" width="57.5703125" style="27" customWidth="1"/>
    <col min="3843" max="3843" width="16.42578125" style="27" customWidth="1"/>
    <col min="3844" max="3845" width="17.7109375" style="27" bestFit="1" customWidth="1"/>
    <col min="3846" max="3846" width="15.7109375" style="27" customWidth="1"/>
    <col min="3847" max="3847" width="15.7109375" style="27" bestFit="1" customWidth="1"/>
    <col min="3848" max="3848" width="19.7109375" style="27" customWidth="1"/>
    <col min="3849" max="3849" width="15.42578125" style="27" bestFit="1" customWidth="1"/>
    <col min="3850" max="3850" width="9.42578125" style="27" bestFit="1" customWidth="1"/>
    <col min="3851" max="3851" width="15.42578125" style="27" bestFit="1" customWidth="1"/>
    <col min="3852" max="3852" width="9.42578125" style="27" bestFit="1" customWidth="1"/>
    <col min="3853" max="4096" width="9.140625" style="27"/>
    <col min="4097" max="4097" width="19" style="27" customWidth="1"/>
    <col min="4098" max="4098" width="57.5703125" style="27" customWidth="1"/>
    <col min="4099" max="4099" width="16.42578125" style="27" customWidth="1"/>
    <col min="4100" max="4101" width="17.7109375" style="27" bestFit="1" customWidth="1"/>
    <col min="4102" max="4102" width="15.7109375" style="27" customWidth="1"/>
    <col min="4103" max="4103" width="15.7109375" style="27" bestFit="1" customWidth="1"/>
    <col min="4104" max="4104" width="19.7109375" style="27" customWidth="1"/>
    <col min="4105" max="4105" width="15.42578125" style="27" bestFit="1" customWidth="1"/>
    <col min="4106" max="4106" width="9.42578125" style="27" bestFit="1" customWidth="1"/>
    <col min="4107" max="4107" width="15.42578125" style="27" bestFit="1" customWidth="1"/>
    <col min="4108" max="4108" width="9.42578125" style="27" bestFit="1" customWidth="1"/>
    <col min="4109" max="4352" width="9.140625" style="27"/>
    <col min="4353" max="4353" width="19" style="27" customWidth="1"/>
    <col min="4354" max="4354" width="57.5703125" style="27" customWidth="1"/>
    <col min="4355" max="4355" width="16.42578125" style="27" customWidth="1"/>
    <col min="4356" max="4357" width="17.7109375" style="27" bestFit="1" customWidth="1"/>
    <col min="4358" max="4358" width="15.7109375" style="27" customWidth="1"/>
    <col min="4359" max="4359" width="15.7109375" style="27" bestFit="1" customWidth="1"/>
    <col min="4360" max="4360" width="19.7109375" style="27" customWidth="1"/>
    <col min="4361" max="4361" width="15.42578125" style="27" bestFit="1" customWidth="1"/>
    <col min="4362" max="4362" width="9.42578125" style="27" bestFit="1" customWidth="1"/>
    <col min="4363" max="4363" width="15.42578125" style="27" bestFit="1" customWidth="1"/>
    <col min="4364" max="4364" width="9.42578125" style="27" bestFit="1" customWidth="1"/>
    <col min="4365" max="4608" width="9.140625" style="27"/>
    <col min="4609" max="4609" width="19" style="27" customWidth="1"/>
    <col min="4610" max="4610" width="57.5703125" style="27" customWidth="1"/>
    <col min="4611" max="4611" width="16.42578125" style="27" customWidth="1"/>
    <col min="4612" max="4613" width="17.7109375" style="27" bestFit="1" customWidth="1"/>
    <col min="4614" max="4614" width="15.7109375" style="27" customWidth="1"/>
    <col min="4615" max="4615" width="15.7109375" style="27" bestFit="1" customWidth="1"/>
    <col min="4616" max="4616" width="19.7109375" style="27" customWidth="1"/>
    <col min="4617" max="4617" width="15.42578125" style="27" bestFit="1" customWidth="1"/>
    <col min="4618" max="4618" width="9.42578125" style="27" bestFit="1" customWidth="1"/>
    <col min="4619" max="4619" width="15.42578125" style="27" bestFit="1" customWidth="1"/>
    <col min="4620" max="4620" width="9.42578125" style="27" bestFit="1" customWidth="1"/>
    <col min="4621" max="4864" width="9.140625" style="27"/>
    <col min="4865" max="4865" width="19" style="27" customWidth="1"/>
    <col min="4866" max="4866" width="57.5703125" style="27" customWidth="1"/>
    <col min="4867" max="4867" width="16.42578125" style="27" customWidth="1"/>
    <col min="4868" max="4869" width="17.7109375" style="27" bestFit="1" customWidth="1"/>
    <col min="4870" max="4870" width="15.7109375" style="27" customWidth="1"/>
    <col min="4871" max="4871" width="15.7109375" style="27" bestFit="1" customWidth="1"/>
    <col min="4872" max="4872" width="19.7109375" style="27" customWidth="1"/>
    <col min="4873" max="4873" width="15.42578125" style="27" bestFit="1" customWidth="1"/>
    <col min="4874" max="4874" width="9.42578125" style="27" bestFit="1" customWidth="1"/>
    <col min="4875" max="4875" width="15.42578125" style="27" bestFit="1" customWidth="1"/>
    <col min="4876" max="4876" width="9.42578125" style="27" bestFit="1" customWidth="1"/>
    <col min="4877" max="5120" width="9.140625" style="27"/>
    <col min="5121" max="5121" width="19" style="27" customWidth="1"/>
    <col min="5122" max="5122" width="57.5703125" style="27" customWidth="1"/>
    <col min="5123" max="5123" width="16.42578125" style="27" customWidth="1"/>
    <col min="5124" max="5125" width="17.7109375" style="27" bestFit="1" customWidth="1"/>
    <col min="5126" max="5126" width="15.7109375" style="27" customWidth="1"/>
    <col min="5127" max="5127" width="15.7109375" style="27" bestFit="1" customWidth="1"/>
    <col min="5128" max="5128" width="19.7109375" style="27" customWidth="1"/>
    <col min="5129" max="5129" width="15.42578125" style="27" bestFit="1" customWidth="1"/>
    <col min="5130" max="5130" width="9.42578125" style="27" bestFit="1" customWidth="1"/>
    <col min="5131" max="5131" width="15.42578125" style="27" bestFit="1" customWidth="1"/>
    <col min="5132" max="5132" width="9.42578125" style="27" bestFit="1" customWidth="1"/>
    <col min="5133" max="5376" width="9.140625" style="27"/>
    <col min="5377" max="5377" width="19" style="27" customWidth="1"/>
    <col min="5378" max="5378" width="57.5703125" style="27" customWidth="1"/>
    <col min="5379" max="5379" width="16.42578125" style="27" customWidth="1"/>
    <col min="5380" max="5381" width="17.7109375" style="27" bestFit="1" customWidth="1"/>
    <col min="5382" max="5382" width="15.7109375" style="27" customWidth="1"/>
    <col min="5383" max="5383" width="15.7109375" style="27" bestFit="1" customWidth="1"/>
    <col min="5384" max="5384" width="19.7109375" style="27" customWidth="1"/>
    <col min="5385" max="5385" width="15.42578125" style="27" bestFit="1" customWidth="1"/>
    <col min="5386" max="5386" width="9.42578125" style="27" bestFit="1" customWidth="1"/>
    <col min="5387" max="5387" width="15.42578125" style="27" bestFit="1" customWidth="1"/>
    <col min="5388" max="5388" width="9.42578125" style="27" bestFit="1" customWidth="1"/>
    <col min="5389" max="5632" width="9.140625" style="27"/>
    <col min="5633" max="5633" width="19" style="27" customWidth="1"/>
    <col min="5634" max="5634" width="57.5703125" style="27" customWidth="1"/>
    <col min="5635" max="5635" width="16.42578125" style="27" customWidth="1"/>
    <col min="5636" max="5637" width="17.7109375" style="27" bestFit="1" customWidth="1"/>
    <col min="5638" max="5638" width="15.7109375" style="27" customWidth="1"/>
    <col min="5639" max="5639" width="15.7109375" style="27" bestFit="1" customWidth="1"/>
    <col min="5640" max="5640" width="19.7109375" style="27" customWidth="1"/>
    <col min="5641" max="5641" width="15.42578125" style="27" bestFit="1" customWidth="1"/>
    <col min="5642" max="5642" width="9.42578125" style="27" bestFit="1" customWidth="1"/>
    <col min="5643" max="5643" width="15.42578125" style="27" bestFit="1" customWidth="1"/>
    <col min="5644" max="5644" width="9.42578125" style="27" bestFit="1" customWidth="1"/>
    <col min="5645" max="5888" width="9.140625" style="27"/>
    <col min="5889" max="5889" width="19" style="27" customWidth="1"/>
    <col min="5890" max="5890" width="57.5703125" style="27" customWidth="1"/>
    <col min="5891" max="5891" width="16.42578125" style="27" customWidth="1"/>
    <col min="5892" max="5893" width="17.7109375" style="27" bestFit="1" customWidth="1"/>
    <col min="5894" max="5894" width="15.7109375" style="27" customWidth="1"/>
    <col min="5895" max="5895" width="15.7109375" style="27" bestFit="1" customWidth="1"/>
    <col min="5896" max="5896" width="19.7109375" style="27" customWidth="1"/>
    <col min="5897" max="5897" width="15.42578125" style="27" bestFit="1" customWidth="1"/>
    <col min="5898" max="5898" width="9.42578125" style="27" bestFit="1" customWidth="1"/>
    <col min="5899" max="5899" width="15.42578125" style="27" bestFit="1" customWidth="1"/>
    <col min="5900" max="5900" width="9.42578125" style="27" bestFit="1" customWidth="1"/>
    <col min="5901" max="6144" width="9.140625" style="27"/>
    <col min="6145" max="6145" width="19" style="27" customWidth="1"/>
    <col min="6146" max="6146" width="57.5703125" style="27" customWidth="1"/>
    <col min="6147" max="6147" width="16.42578125" style="27" customWidth="1"/>
    <col min="6148" max="6149" width="17.7109375" style="27" bestFit="1" customWidth="1"/>
    <col min="6150" max="6150" width="15.7109375" style="27" customWidth="1"/>
    <col min="6151" max="6151" width="15.7109375" style="27" bestFit="1" customWidth="1"/>
    <col min="6152" max="6152" width="19.7109375" style="27" customWidth="1"/>
    <col min="6153" max="6153" width="15.42578125" style="27" bestFit="1" customWidth="1"/>
    <col min="6154" max="6154" width="9.42578125" style="27" bestFit="1" customWidth="1"/>
    <col min="6155" max="6155" width="15.42578125" style="27" bestFit="1" customWidth="1"/>
    <col min="6156" max="6156" width="9.42578125" style="27" bestFit="1" customWidth="1"/>
    <col min="6157" max="6400" width="9.140625" style="27"/>
    <col min="6401" max="6401" width="19" style="27" customWidth="1"/>
    <col min="6402" max="6402" width="57.5703125" style="27" customWidth="1"/>
    <col min="6403" max="6403" width="16.42578125" style="27" customWidth="1"/>
    <col min="6404" max="6405" width="17.7109375" style="27" bestFit="1" customWidth="1"/>
    <col min="6406" max="6406" width="15.7109375" style="27" customWidth="1"/>
    <col min="6407" max="6407" width="15.7109375" style="27" bestFit="1" customWidth="1"/>
    <col min="6408" max="6408" width="19.7109375" style="27" customWidth="1"/>
    <col min="6409" max="6409" width="15.42578125" style="27" bestFit="1" customWidth="1"/>
    <col min="6410" max="6410" width="9.42578125" style="27" bestFit="1" customWidth="1"/>
    <col min="6411" max="6411" width="15.42578125" style="27" bestFit="1" customWidth="1"/>
    <col min="6412" max="6412" width="9.42578125" style="27" bestFit="1" customWidth="1"/>
    <col min="6413" max="6656" width="9.140625" style="27"/>
    <col min="6657" max="6657" width="19" style="27" customWidth="1"/>
    <col min="6658" max="6658" width="57.5703125" style="27" customWidth="1"/>
    <col min="6659" max="6659" width="16.42578125" style="27" customWidth="1"/>
    <col min="6660" max="6661" width="17.7109375" style="27" bestFit="1" customWidth="1"/>
    <col min="6662" max="6662" width="15.7109375" style="27" customWidth="1"/>
    <col min="6663" max="6663" width="15.7109375" style="27" bestFit="1" customWidth="1"/>
    <col min="6664" max="6664" width="19.7109375" style="27" customWidth="1"/>
    <col min="6665" max="6665" width="15.42578125" style="27" bestFit="1" customWidth="1"/>
    <col min="6666" max="6666" width="9.42578125" style="27" bestFit="1" customWidth="1"/>
    <col min="6667" max="6667" width="15.42578125" style="27" bestFit="1" customWidth="1"/>
    <col min="6668" max="6668" width="9.42578125" style="27" bestFit="1" customWidth="1"/>
    <col min="6669" max="6912" width="9.140625" style="27"/>
    <col min="6913" max="6913" width="19" style="27" customWidth="1"/>
    <col min="6914" max="6914" width="57.5703125" style="27" customWidth="1"/>
    <col min="6915" max="6915" width="16.42578125" style="27" customWidth="1"/>
    <col min="6916" max="6917" width="17.7109375" style="27" bestFit="1" customWidth="1"/>
    <col min="6918" max="6918" width="15.7109375" style="27" customWidth="1"/>
    <col min="6919" max="6919" width="15.7109375" style="27" bestFit="1" customWidth="1"/>
    <col min="6920" max="6920" width="19.7109375" style="27" customWidth="1"/>
    <col min="6921" max="6921" width="15.42578125" style="27" bestFit="1" customWidth="1"/>
    <col min="6922" max="6922" width="9.42578125" style="27" bestFit="1" customWidth="1"/>
    <col min="6923" max="6923" width="15.42578125" style="27" bestFit="1" customWidth="1"/>
    <col min="6924" max="6924" width="9.42578125" style="27" bestFit="1" customWidth="1"/>
    <col min="6925" max="7168" width="9.140625" style="27"/>
    <col min="7169" max="7169" width="19" style="27" customWidth="1"/>
    <col min="7170" max="7170" width="57.5703125" style="27" customWidth="1"/>
    <col min="7171" max="7171" width="16.42578125" style="27" customWidth="1"/>
    <col min="7172" max="7173" width="17.7109375" style="27" bestFit="1" customWidth="1"/>
    <col min="7174" max="7174" width="15.7109375" style="27" customWidth="1"/>
    <col min="7175" max="7175" width="15.7109375" style="27" bestFit="1" customWidth="1"/>
    <col min="7176" max="7176" width="19.7109375" style="27" customWidth="1"/>
    <col min="7177" max="7177" width="15.42578125" style="27" bestFit="1" customWidth="1"/>
    <col min="7178" max="7178" width="9.42578125" style="27" bestFit="1" customWidth="1"/>
    <col min="7179" max="7179" width="15.42578125" style="27" bestFit="1" customWidth="1"/>
    <col min="7180" max="7180" width="9.42578125" style="27" bestFit="1" customWidth="1"/>
    <col min="7181" max="7424" width="9.140625" style="27"/>
    <col min="7425" max="7425" width="19" style="27" customWidth="1"/>
    <col min="7426" max="7426" width="57.5703125" style="27" customWidth="1"/>
    <col min="7427" max="7427" width="16.42578125" style="27" customWidth="1"/>
    <col min="7428" max="7429" width="17.7109375" style="27" bestFit="1" customWidth="1"/>
    <col min="7430" max="7430" width="15.7109375" style="27" customWidth="1"/>
    <col min="7431" max="7431" width="15.7109375" style="27" bestFit="1" customWidth="1"/>
    <col min="7432" max="7432" width="19.7109375" style="27" customWidth="1"/>
    <col min="7433" max="7433" width="15.42578125" style="27" bestFit="1" customWidth="1"/>
    <col min="7434" max="7434" width="9.42578125" style="27" bestFit="1" customWidth="1"/>
    <col min="7435" max="7435" width="15.42578125" style="27" bestFit="1" customWidth="1"/>
    <col min="7436" max="7436" width="9.42578125" style="27" bestFit="1" customWidth="1"/>
    <col min="7437" max="7680" width="9.140625" style="27"/>
    <col min="7681" max="7681" width="19" style="27" customWidth="1"/>
    <col min="7682" max="7682" width="57.5703125" style="27" customWidth="1"/>
    <col min="7683" max="7683" width="16.42578125" style="27" customWidth="1"/>
    <col min="7684" max="7685" width="17.7109375" style="27" bestFit="1" customWidth="1"/>
    <col min="7686" max="7686" width="15.7109375" style="27" customWidth="1"/>
    <col min="7687" max="7687" width="15.7109375" style="27" bestFit="1" customWidth="1"/>
    <col min="7688" max="7688" width="19.7109375" style="27" customWidth="1"/>
    <col min="7689" max="7689" width="15.42578125" style="27" bestFit="1" customWidth="1"/>
    <col min="7690" max="7690" width="9.42578125" style="27" bestFit="1" customWidth="1"/>
    <col min="7691" max="7691" width="15.42578125" style="27" bestFit="1" customWidth="1"/>
    <col min="7692" max="7692" width="9.42578125" style="27" bestFit="1" customWidth="1"/>
    <col min="7693" max="7936" width="9.140625" style="27"/>
    <col min="7937" max="7937" width="19" style="27" customWidth="1"/>
    <col min="7938" max="7938" width="57.5703125" style="27" customWidth="1"/>
    <col min="7939" max="7939" width="16.42578125" style="27" customWidth="1"/>
    <col min="7940" max="7941" width="17.7109375" style="27" bestFit="1" customWidth="1"/>
    <col min="7942" max="7942" width="15.7109375" style="27" customWidth="1"/>
    <col min="7943" max="7943" width="15.7109375" style="27" bestFit="1" customWidth="1"/>
    <col min="7944" max="7944" width="19.7109375" style="27" customWidth="1"/>
    <col min="7945" max="7945" width="15.42578125" style="27" bestFit="1" customWidth="1"/>
    <col min="7946" max="7946" width="9.42578125" style="27" bestFit="1" customWidth="1"/>
    <col min="7947" max="7947" width="15.42578125" style="27" bestFit="1" customWidth="1"/>
    <col min="7948" max="7948" width="9.42578125" style="27" bestFit="1" customWidth="1"/>
    <col min="7949" max="8192" width="9.140625" style="27"/>
    <col min="8193" max="8193" width="19" style="27" customWidth="1"/>
    <col min="8194" max="8194" width="57.5703125" style="27" customWidth="1"/>
    <col min="8195" max="8195" width="16.42578125" style="27" customWidth="1"/>
    <col min="8196" max="8197" width="17.7109375" style="27" bestFit="1" customWidth="1"/>
    <col min="8198" max="8198" width="15.7109375" style="27" customWidth="1"/>
    <col min="8199" max="8199" width="15.7109375" style="27" bestFit="1" customWidth="1"/>
    <col min="8200" max="8200" width="19.7109375" style="27" customWidth="1"/>
    <col min="8201" max="8201" width="15.42578125" style="27" bestFit="1" customWidth="1"/>
    <col min="8202" max="8202" width="9.42578125" style="27" bestFit="1" customWidth="1"/>
    <col min="8203" max="8203" width="15.42578125" style="27" bestFit="1" customWidth="1"/>
    <col min="8204" max="8204" width="9.42578125" style="27" bestFit="1" customWidth="1"/>
    <col min="8205" max="8448" width="9.140625" style="27"/>
    <col min="8449" max="8449" width="19" style="27" customWidth="1"/>
    <col min="8450" max="8450" width="57.5703125" style="27" customWidth="1"/>
    <col min="8451" max="8451" width="16.42578125" style="27" customWidth="1"/>
    <col min="8452" max="8453" width="17.7109375" style="27" bestFit="1" customWidth="1"/>
    <col min="8454" max="8454" width="15.7109375" style="27" customWidth="1"/>
    <col min="8455" max="8455" width="15.7109375" style="27" bestFit="1" customWidth="1"/>
    <col min="8456" max="8456" width="19.7109375" style="27" customWidth="1"/>
    <col min="8457" max="8457" width="15.42578125" style="27" bestFit="1" customWidth="1"/>
    <col min="8458" max="8458" width="9.42578125" style="27" bestFit="1" customWidth="1"/>
    <col min="8459" max="8459" width="15.42578125" style="27" bestFit="1" customWidth="1"/>
    <col min="8460" max="8460" width="9.42578125" style="27" bestFit="1" customWidth="1"/>
    <col min="8461" max="8704" width="9.140625" style="27"/>
    <col min="8705" max="8705" width="19" style="27" customWidth="1"/>
    <col min="8706" max="8706" width="57.5703125" style="27" customWidth="1"/>
    <col min="8707" max="8707" width="16.42578125" style="27" customWidth="1"/>
    <col min="8708" max="8709" width="17.7109375" style="27" bestFit="1" customWidth="1"/>
    <col min="8710" max="8710" width="15.7109375" style="27" customWidth="1"/>
    <col min="8711" max="8711" width="15.7109375" style="27" bestFit="1" customWidth="1"/>
    <col min="8712" max="8712" width="19.7109375" style="27" customWidth="1"/>
    <col min="8713" max="8713" width="15.42578125" style="27" bestFit="1" customWidth="1"/>
    <col min="8714" max="8714" width="9.42578125" style="27" bestFit="1" customWidth="1"/>
    <col min="8715" max="8715" width="15.42578125" style="27" bestFit="1" customWidth="1"/>
    <col min="8716" max="8716" width="9.42578125" style="27" bestFit="1" customWidth="1"/>
    <col min="8717" max="8960" width="9.140625" style="27"/>
    <col min="8961" max="8961" width="19" style="27" customWidth="1"/>
    <col min="8962" max="8962" width="57.5703125" style="27" customWidth="1"/>
    <col min="8963" max="8963" width="16.42578125" style="27" customWidth="1"/>
    <col min="8964" max="8965" width="17.7109375" style="27" bestFit="1" customWidth="1"/>
    <col min="8966" max="8966" width="15.7109375" style="27" customWidth="1"/>
    <col min="8967" max="8967" width="15.7109375" style="27" bestFit="1" customWidth="1"/>
    <col min="8968" max="8968" width="19.7109375" style="27" customWidth="1"/>
    <col min="8969" max="8969" width="15.42578125" style="27" bestFit="1" customWidth="1"/>
    <col min="8970" max="8970" width="9.42578125" style="27" bestFit="1" customWidth="1"/>
    <col min="8971" max="8971" width="15.42578125" style="27" bestFit="1" customWidth="1"/>
    <col min="8972" max="8972" width="9.42578125" style="27" bestFit="1" customWidth="1"/>
    <col min="8973" max="9216" width="9.140625" style="27"/>
    <col min="9217" max="9217" width="19" style="27" customWidth="1"/>
    <col min="9218" max="9218" width="57.5703125" style="27" customWidth="1"/>
    <col min="9219" max="9219" width="16.42578125" style="27" customWidth="1"/>
    <col min="9220" max="9221" width="17.7109375" style="27" bestFit="1" customWidth="1"/>
    <col min="9222" max="9222" width="15.7109375" style="27" customWidth="1"/>
    <col min="9223" max="9223" width="15.7109375" style="27" bestFit="1" customWidth="1"/>
    <col min="9224" max="9224" width="19.7109375" style="27" customWidth="1"/>
    <col min="9225" max="9225" width="15.42578125" style="27" bestFit="1" customWidth="1"/>
    <col min="9226" max="9226" width="9.42578125" style="27" bestFit="1" customWidth="1"/>
    <col min="9227" max="9227" width="15.42578125" style="27" bestFit="1" customWidth="1"/>
    <col min="9228" max="9228" width="9.42578125" style="27" bestFit="1" customWidth="1"/>
    <col min="9229" max="9472" width="9.140625" style="27"/>
    <col min="9473" max="9473" width="19" style="27" customWidth="1"/>
    <col min="9474" max="9474" width="57.5703125" style="27" customWidth="1"/>
    <col min="9475" max="9475" width="16.42578125" style="27" customWidth="1"/>
    <col min="9476" max="9477" width="17.7109375" style="27" bestFit="1" customWidth="1"/>
    <col min="9478" max="9478" width="15.7109375" style="27" customWidth="1"/>
    <col min="9479" max="9479" width="15.7109375" style="27" bestFit="1" customWidth="1"/>
    <col min="9480" max="9480" width="19.7109375" style="27" customWidth="1"/>
    <col min="9481" max="9481" width="15.42578125" style="27" bestFit="1" customWidth="1"/>
    <col min="9482" max="9482" width="9.42578125" style="27" bestFit="1" customWidth="1"/>
    <col min="9483" max="9483" width="15.42578125" style="27" bestFit="1" customWidth="1"/>
    <col min="9484" max="9484" width="9.42578125" style="27" bestFit="1" customWidth="1"/>
    <col min="9485" max="9728" width="9.140625" style="27"/>
    <col min="9729" max="9729" width="19" style="27" customWidth="1"/>
    <col min="9730" max="9730" width="57.5703125" style="27" customWidth="1"/>
    <col min="9731" max="9731" width="16.42578125" style="27" customWidth="1"/>
    <col min="9732" max="9733" width="17.7109375" style="27" bestFit="1" customWidth="1"/>
    <col min="9734" max="9734" width="15.7109375" style="27" customWidth="1"/>
    <col min="9735" max="9735" width="15.7109375" style="27" bestFit="1" customWidth="1"/>
    <col min="9736" max="9736" width="19.7109375" style="27" customWidth="1"/>
    <col min="9737" max="9737" width="15.42578125" style="27" bestFit="1" customWidth="1"/>
    <col min="9738" max="9738" width="9.42578125" style="27" bestFit="1" customWidth="1"/>
    <col min="9739" max="9739" width="15.42578125" style="27" bestFit="1" customWidth="1"/>
    <col min="9740" max="9740" width="9.42578125" style="27" bestFit="1" customWidth="1"/>
    <col min="9741" max="9984" width="9.140625" style="27"/>
    <col min="9985" max="9985" width="19" style="27" customWidth="1"/>
    <col min="9986" max="9986" width="57.5703125" style="27" customWidth="1"/>
    <col min="9987" max="9987" width="16.42578125" style="27" customWidth="1"/>
    <col min="9988" max="9989" width="17.7109375" style="27" bestFit="1" customWidth="1"/>
    <col min="9990" max="9990" width="15.7109375" style="27" customWidth="1"/>
    <col min="9991" max="9991" width="15.7109375" style="27" bestFit="1" customWidth="1"/>
    <col min="9992" max="9992" width="19.7109375" style="27" customWidth="1"/>
    <col min="9993" max="9993" width="15.42578125" style="27" bestFit="1" customWidth="1"/>
    <col min="9994" max="9994" width="9.42578125" style="27" bestFit="1" customWidth="1"/>
    <col min="9995" max="9995" width="15.42578125" style="27" bestFit="1" customWidth="1"/>
    <col min="9996" max="9996" width="9.42578125" style="27" bestFit="1" customWidth="1"/>
    <col min="9997" max="10240" width="9.140625" style="27"/>
    <col min="10241" max="10241" width="19" style="27" customWidth="1"/>
    <col min="10242" max="10242" width="57.5703125" style="27" customWidth="1"/>
    <col min="10243" max="10243" width="16.42578125" style="27" customWidth="1"/>
    <col min="10244" max="10245" width="17.7109375" style="27" bestFit="1" customWidth="1"/>
    <col min="10246" max="10246" width="15.7109375" style="27" customWidth="1"/>
    <col min="10247" max="10247" width="15.7109375" style="27" bestFit="1" customWidth="1"/>
    <col min="10248" max="10248" width="19.7109375" style="27" customWidth="1"/>
    <col min="10249" max="10249" width="15.42578125" style="27" bestFit="1" customWidth="1"/>
    <col min="10250" max="10250" width="9.42578125" style="27" bestFit="1" customWidth="1"/>
    <col min="10251" max="10251" width="15.42578125" style="27" bestFit="1" customWidth="1"/>
    <col min="10252" max="10252" width="9.42578125" style="27" bestFit="1" customWidth="1"/>
    <col min="10253" max="10496" width="9.140625" style="27"/>
    <col min="10497" max="10497" width="19" style="27" customWidth="1"/>
    <col min="10498" max="10498" width="57.5703125" style="27" customWidth="1"/>
    <col min="10499" max="10499" width="16.42578125" style="27" customWidth="1"/>
    <col min="10500" max="10501" width="17.7109375" style="27" bestFit="1" customWidth="1"/>
    <col min="10502" max="10502" width="15.7109375" style="27" customWidth="1"/>
    <col min="10503" max="10503" width="15.7109375" style="27" bestFit="1" customWidth="1"/>
    <col min="10504" max="10504" width="19.7109375" style="27" customWidth="1"/>
    <col min="10505" max="10505" width="15.42578125" style="27" bestFit="1" customWidth="1"/>
    <col min="10506" max="10506" width="9.42578125" style="27" bestFit="1" customWidth="1"/>
    <col min="10507" max="10507" width="15.42578125" style="27" bestFit="1" customWidth="1"/>
    <col min="10508" max="10508" width="9.42578125" style="27" bestFit="1" customWidth="1"/>
    <col min="10509" max="10752" width="9.140625" style="27"/>
    <col min="10753" max="10753" width="19" style="27" customWidth="1"/>
    <col min="10754" max="10754" width="57.5703125" style="27" customWidth="1"/>
    <col min="10755" max="10755" width="16.42578125" style="27" customWidth="1"/>
    <col min="10756" max="10757" width="17.7109375" style="27" bestFit="1" customWidth="1"/>
    <col min="10758" max="10758" width="15.7109375" style="27" customWidth="1"/>
    <col min="10759" max="10759" width="15.7109375" style="27" bestFit="1" customWidth="1"/>
    <col min="10760" max="10760" width="19.7109375" style="27" customWidth="1"/>
    <col min="10761" max="10761" width="15.42578125" style="27" bestFit="1" customWidth="1"/>
    <col min="10762" max="10762" width="9.42578125" style="27" bestFit="1" customWidth="1"/>
    <col min="10763" max="10763" width="15.42578125" style="27" bestFit="1" customWidth="1"/>
    <col min="10764" max="10764" width="9.42578125" style="27" bestFit="1" customWidth="1"/>
    <col min="10765" max="11008" width="9.140625" style="27"/>
    <col min="11009" max="11009" width="19" style="27" customWidth="1"/>
    <col min="11010" max="11010" width="57.5703125" style="27" customWidth="1"/>
    <col min="11011" max="11011" width="16.42578125" style="27" customWidth="1"/>
    <col min="11012" max="11013" width="17.7109375" style="27" bestFit="1" customWidth="1"/>
    <col min="11014" max="11014" width="15.7109375" style="27" customWidth="1"/>
    <col min="11015" max="11015" width="15.7109375" style="27" bestFit="1" customWidth="1"/>
    <col min="11016" max="11016" width="19.7109375" style="27" customWidth="1"/>
    <col min="11017" max="11017" width="15.42578125" style="27" bestFit="1" customWidth="1"/>
    <col min="11018" max="11018" width="9.42578125" style="27" bestFit="1" customWidth="1"/>
    <col min="11019" max="11019" width="15.42578125" style="27" bestFit="1" customWidth="1"/>
    <col min="11020" max="11020" width="9.42578125" style="27" bestFit="1" customWidth="1"/>
    <col min="11021" max="11264" width="9.140625" style="27"/>
    <col min="11265" max="11265" width="19" style="27" customWidth="1"/>
    <col min="11266" max="11266" width="57.5703125" style="27" customWidth="1"/>
    <col min="11267" max="11267" width="16.42578125" style="27" customWidth="1"/>
    <col min="11268" max="11269" width="17.7109375" style="27" bestFit="1" customWidth="1"/>
    <col min="11270" max="11270" width="15.7109375" style="27" customWidth="1"/>
    <col min="11271" max="11271" width="15.7109375" style="27" bestFit="1" customWidth="1"/>
    <col min="11272" max="11272" width="19.7109375" style="27" customWidth="1"/>
    <col min="11273" max="11273" width="15.42578125" style="27" bestFit="1" customWidth="1"/>
    <col min="11274" max="11274" width="9.42578125" style="27" bestFit="1" customWidth="1"/>
    <col min="11275" max="11275" width="15.42578125" style="27" bestFit="1" customWidth="1"/>
    <col min="11276" max="11276" width="9.42578125" style="27" bestFit="1" customWidth="1"/>
    <col min="11277" max="11520" width="9.140625" style="27"/>
    <col min="11521" max="11521" width="19" style="27" customWidth="1"/>
    <col min="11522" max="11522" width="57.5703125" style="27" customWidth="1"/>
    <col min="11523" max="11523" width="16.42578125" style="27" customWidth="1"/>
    <col min="11524" max="11525" width="17.7109375" style="27" bestFit="1" customWidth="1"/>
    <col min="11526" max="11526" width="15.7109375" style="27" customWidth="1"/>
    <col min="11527" max="11527" width="15.7109375" style="27" bestFit="1" customWidth="1"/>
    <col min="11528" max="11528" width="19.7109375" style="27" customWidth="1"/>
    <col min="11529" max="11529" width="15.42578125" style="27" bestFit="1" customWidth="1"/>
    <col min="11530" max="11530" width="9.42578125" style="27" bestFit="1" customWidth="1"/>
    <col min="11531" max="11531" width="15.42578125" style="27" bestFit="1" customWidth="1"/>
    <col min="11532" max="11532" width="9.42578125" style="27" bestFit="1" customWidth="1"/>
    <col min="11533" max="11776" width="9.140625" style="27"/>
    <col min="11777" max="11777" width="19" style="27" customWidth="1"/>
    <col min="11778" max="11778" width="57.5703125" style="27" customWidth="1"/>
    <col min="11779" max="11779" width="16.42578125" style="27" customWidth="1"/>
    <col min="11780" max="11781" width="17.7109375" style="27" bestFit="1" customWidth="1"/>
    <col min="11782" max="11782" width="15.7109375" style="27" customWidth="1"/>
    <col min="11783" max="11783" width="15.7109375" style="27" bestFit="1" customWidth="1"/>
    <col min="11784" max="11784" width="19.7109375" style="27" customWidth="1"/>
    <col min="11785" max="11785" width="15.42578125" style="27" bestFit="1" customWidth="1"/>
    <col min="11786" max="11786" width="9.42578125" style="27" bestFit="1" customWidth="1"/>
    <col min="11787" max="11787" width="15.42578125" style="27" bestFit="1" customWidth="1"/>
    <col min="11788" max="11788" width="9.42578125" style="27" bestFit="1" customWidth="1"/>
    <col min="11789" max="12032" width="9.140625" style="27"/>
    <col min="12033" max="12033" width="19" style="27" customWidth="1"/>
    <col min="12034" max="12034" width="57.5703125" style="27" customWidth="1"/>
    <col min="12035" max="12035" width="16.42578125" style="27" customWidth="1"/>
    <col min="12036" max="12037" width="17.7109375" style="27" bestFit="1" customWidth="1"/>
    <col min="12038" max="12038" width="15.7109375" style="27" customWidth="1"/>
    <col min="12039" max="12039" width="15.7109375" style="27" bestFit="1" customWidth="1"/>
    <col min="12040" max="12040" width="19.7109375" style="27" customWidth="1"/>
    <col min="12041" max="12041" width="15.42578125" style="27" bestFit="1" customWidth="1"/>
    <col min="12042" max="12042" width="9.42578125" style="27" bestFit="1" customWidth="1"/>
    <col min="12043" max="12043" width="15.42578125" style="27" bestFit="1" customWidth="1"/>
    <col min="12044" max="12044" width="9.42578125" style="27" bestFit="1" customWidth="1"/>
    <col min="12045" max="12288" width="9.140625" style="27"/>
    <col min="12289" max="12289" width="19" style="27" customWidth="1"/>
    <col min="12290" max="12290" width="57.5703125" style="27" customWidth="1"/>
    <col min="12291" max="12291" width="16.42578125" style="27" customWidth="1"/>
    <col min="12292" max="12293" width="17.7109375" style="27" bestFit="1" customWidth="1"/>
    <col min="12294" max="12294" width="15.7109375" style="27" customWidth="1"/>
    <col min="12295" max="12295" width="15.7109375" style="27" bestFit="1" customWidth="1"/>
    <col min="12296" max="12296" width="19.7109375" style="27" customWidth="1"/>
    <col min="12297" max="12297" width="15.42578125" style="27" bestFit="1" customWidth="1"/>
    <col min="12298" max="12298" width="9.42578125" style="27" bestFit="1" customWidth="1"/>
    <col min="12299" max="12299" width="15.42578125" style="27" bestFit="1" customWidth="1"/>
    <col min="12300" max="12300" width="9.42578125" style="27" bestFit="1" customWidth="1"/>
    <col min="12301" max="12544" width="9.140625" style="27"/>
    <col min="12545" max="12545" width="19" style="27" customWidth="1"/>
    <col min="12546" max="12546" width="57.5703125" style="27" customWidth="1"/>
    <col min="12547" max="12547" width="16.42578125" style="27" customWidth="1"/>
    <col min="12548" max="12549" width="17.7109375" style="27" bestFit="1" customWidth="1"/>
    <col min="12550" max="12550" width="15.7109375" style="27" customWidth="1"/>
    <col min="12551" max="12551" width="15.7109375" style="27" bestFit="1" customWidth="1"/>
    <col min="12552" max="12552" width="19.7109375" style="27" customWidth="1"/>
    <col min="12553" max="12553" width="15.42578125" style="27" bestFit="1" customWidth="1"/>
    <col min="12554" max="12554" width="9.42578125" style="27" bestFit="1" customWidth="1"/>
    <col min="12555" max="12555" width="15.42578125" style="27" bestFit="1" customWidth="1"/>
    <col min="12556" max="12556" width="9.42578125" style="27" bestFit="1" customWidth="1"/>
    <col min="12557" max="12800" width="9.140625" style="27"/>
    <col min="12801" max="12801" width="19" style="27" customWidth="1"/>
    <col min="12802" max="12802" width="57.5703125" style="27" customWidth="1"/>
    <col min="12803" max="12803" width="16.42578125" style="27" customWidth="1"/>
    <col min="12804" max="12805" width="17.7109375" style="27" bestFit="1" customWidth="1"/>
    <col min="12806" max="12806" width="15.7109375" style="27" customWidth="1"/>
    <col min="12807" max="12807" width="15.7109375" style="27" bestFit="1" customWidth="1"/>
    <col min="12808" max="12808" width="19.7109375" style="27" customWidth="1"/>
    <col min="12809" max="12809" width="15.42578125" style="27" bestFit="1" customWidth="1"/>
    <col min="12810" max="12810" width="9.42578125" style="27" bestFit="1" customWidth="1"/>
    <col min="12811" max="12811" width="15.42578125" style="27" bestFit="1" customWidth="1"/>
    <col min="12812" max="12812" width="9.42578125" style="27" bestFit="1" customWidth="1"/>
    <col min="12813" max="13056" width="9.140625" style="27"/>
    <col min="13057" max="13057" width="19" style="27" customWidth="1"/>
    <col min="13058" max="13058" width="57.5703125" style="27" customWidth="1"/>
    <col min="13059" max="13059" width="16.42578125" style="27" customWidth="1"/>
    <col min="13060" max="13061" width="17.7109375" style="27" bestFit="1" customWidth="1"/>
    <col min="13062" max="13062" width="15.7109375" style="27" customWidth="1"/>
    <col min="13063" max="13063" width="15.7109375" style="27" bestFit="1" customWidth="1"/>
    <col min="13064" max="13064" width="19.7109375" style="27" customWidth="1"/>
    <col min="13065" max="13065" width="15.42578125" style="27" bestFit="1" customWidth="1"/>
    <col min="13066" max="13066" width="9.42578125" style="27" bestFit="1" customWidth="1"/>
    <col min="13067" max="13067" width="15.42578125" style="27" bestFit="1" customWidth="1"/>
    <col min="13068" max="13068" width="9.42578125" style="27" bestFit="1" customWidth="1"/>
    <col min="13069" max="13312" width="9.140625" style="27"/>
    <col min="13313" max="13313" width="19" style="27" customWidth="1"/>
    <col min="13314" max="13314" width="57.5703125" style="27" customWidth="1"/>
    <col min="13315" max="13315" width="16.42578125" style="27" customWidth="1"/>
    <col min="13316" max="13317" width="17.7109375" style="27" bestFit="1" customWidth="1"/>
    <col min="13318" max="13318" width="15.7109375" style="27" customWidth="1"/>
    <col min="13319" max="13319" width="15.7109375" style="27" bestFit="1" customWidth="1"/>
    <col min="13320" max="13320" width="19.7109375" style="27" customWidth="1"/>
    <col min="13321" max="13321" width="15.42578125" style="27" bestFit="1" customWidth="1"/>
    <col min="13322" max="13322" width="9.42578125" style="27" bestFit="1" customWidth="1"/>
    <col min="13323" max="13323" width="15.42578125" style="27" bestFit="1" customWidth="1"/>
    <col min="13324" max="13324" width="9.42578125" style="27" bestFit="1" customWidth="1"/>
    <col min="13325" max="13568" width="9.140625" style="27"/>
    <col min="13569" max="13569" width="19" style="27" customWidth="1"/>
    <col min="13570" max="13570" width="57.5703125" style="27" customWidth="1"/>
    <col min="13571" max="13571" width="16.42578125" style="27" customWidth="1"/>
    <col min="13572" max="13573" width="17.7109375" style="27" bestFit="1" customWidth="1"/>
    <col min="13574" max="13574" width="15.7109375" style="27" customWidth="1"/>
    <col min="13575" max="13575" width="15.7109375" style="27" bestFit="1" customWidth="1"/>
    <col min="13576" max="13576" width="19.7109375" style="27" customWidth="1"/>
    <col min="13577" max="13577" width="15.42578125" style="27" bestFit="1" customWidth="1"/>
    <col min="13578" max="13578" width="9.42578125" style="27" bestFit="1" customWidth="1"/>
    <col min="13579" max="13579" width="15.42578125" style="27" bestFit="1" customWidth="1"/>
    <col min="13580" max="13580" width="9.42578125" style="27" bestFit="1" customWidth="1"/>
    <col min="13581" max="13824" width="9.140625" style="27"/>
    <col min="13825" max="13825" width="19" style="27" customWidth="1"/>
    <col min="13826" max="13826" width="57.5703125" style="27" customWidth="1"/>
    <col min="13827" max="13827" width="16.42578125" style="27" customWidth="1"/>
    <col min="13828" max="13829" width="17.7109375" style="27" bestFit="1" customWidth="1"/>
    <col min="13830" max="13830" width="15.7109375" style="27" customWidth="1"/>
    <col min="13831" max="13831" width="15.7109375" style="27" bestFit="1" customWidth="1"/>
    <col min="13832" max="13832" width="19.7109375" style="27" customWidth="1"/>
    <col min="13833" max="13833" width="15.42578125" style="27" bestFit="1" customWidth="1"/>
    <col min="13834" max="13834" width="9.42578125" style="27" bestFit="1" customWidth="1"/>
    <col min="13835" max="13835" width="15.42578125" style="27" bestFit="1" customWidth="1"/>
    <col min="13836" max="13836" width="9.42578125" style="27" bestFit="1" customWidth="1"/>
    <col min="13837" max="14080" width="9.140625" style="27"/>
    <col min="14081" max="14081" width="19" style="27" customWidth="1"/>
    <col min="14082" max="14082" width="57.5703125" style="27" customWidth="1"/>
    <col min="14083" max="14083" width="16.42578125" style="27" customWidth="1"/>
    <col min="14084" max="14085" width="17.7109375" style="27" bestFit="1" customWidth="1"/>
    <col min="14086" max="14086" width="15.7109375" style="27" customWidth="1"/>
    <col min="14087" max="14087" width="15.7109375" style="27" bestFit="1" customWidth="1"/>
    <col min="14088" max="14088" width="19.7109375" style="27" customWidth="1"/>
    <col min="14089" max="14089" width="15.42578125" style="27" bestFit="1" customWidth="1"/>
    <col min="14090" max="14090" width="9.42578125" style="27" bestFit="1" customWidth="1"/>
    <col min="14091" max="14091" width="15.42578125" style="27" bestFit="1" customWidth="1"/>
    <col min="14092" max="14092" width="9.42578125" style="27" bestFit="1" customWidth="1"/>
    <col min="14093" max="14336" width="9.140625" style="27"/>
    <col min="14337" max="14337" width="19" style="27" customWidth="1"/>
    <col min="14338" max="14338" width="57.5703125" style="27" customWidth="1"/>
    <col min="14339" max="14339" width="16.42578125" style="27" customWidth="1"/>
    <col min="14340" max="14341" width="17.7109375" style="27" bestFit="1" customWidth="1"/>
    <col min="14342" max="14342" width="15.7109375" style="27" customWidth="1"/>
    <col min="14343" max="14343" width="15.7109375" style="27" bestFit="1" customWidth="1"/>
    <col min="14344" max="14344" width="19.7109375" style="27" customWidth="1"/>
    <col min="14345" max="14345" width="15.42578125" style="27" bestFit="1" customWidth="1"/>
    <col min="14346" max="14346" width="9.42578125" style="27" bestFit="1" customWidth="1"/>
    <col min="14347" max="14347" width="15.42578125" style="27" bestFit="1" customWidth="1"/>
    <col min="14348" max="14348" width="9.42578125" style="27" bestFit="1" customWidth="1"/>
    <col min="14349" max="14592" width="9.140625" style="27"/>
    <col min="14593" max="14593" width="19" style="27" customWidth="1"/>
    <col min="14594" max="14594" width="57.5703125" style="27" customWidth="1"/>
    <col min="14595" max="14595" width="16.42578125" style="27" customWidth="1"/>
    <col min="14596" max="14597" width="17.7109375" style="27" bestFit="1" customWidth="1"/>
    <col min="14598" max="14598" width="15.7109375" style="27" customWidth="1"/>
    <col min="14599" max="14599" width="15.7109375" style="27" bestFit="1" customWidth="1"/>
    <col min="14600" max="14600" width="19.7109375" style="27" customWidth="1"/>
    <col min="14601" max="14601" width="15.42578125" style="27" bestFit="1" customWidth="1"/>
    <col min="14602" max="14602" width="9.42578125" style="27" bestFit="1" customWidth="1"/>
    <col min="14603" max="14603" width="15.42578125" style="27" bestFit="1" customWidth="1"/>
    <col min="14604" max="14604" width="9.42578125" style="27" bestFit="1" customWidth="1"/>
    <col min="14605" max="14848" width="9.140625" style="27"/>
    <col min="14849" max="14849" width="19" style="27" customWidth="1"/>
    <col min="14850" max="14850" width="57.5703125" style="27" customWidth="1"/>
    <col min="14851" max="14851" width="16.42578125" style="27" customWidth="1"/>
    <col min="14852" max="14853" width="17.7109375" style="27" bestFit="1" customWidth="1"/>
    <col min="14854" max="14854" width="15.7109375" style="27" customWidth="1"/>
    <col min="14855" max="14855" width="15.7109375" style="27" bestFit="1" customWidth="1"/>
    <col min="14856" max="14856" width="19.7109375" style="27" customWidth="1"/>
    <col min="14857" max="14857" width="15.42578125" style="27" bestFit="1" customWidth="1"/>
    <col min="14858" max="14858" width="9.42578125" style="27" bestFit="1" customWidth="1"/>
    <col min="14859" max="14859" width="15.42578125" style="27" bestFit="1" customWidth="1"/>
    <col min="14860" max="14860" width="9.42578125" style="27" bestFit="1" customWidth="1"/>
    <col min="14861" max="15104" width="9.140625" style="27"/>
    <col min="15105" max="15105" width="19" style="27" customWidth="1"/>
    <col min="15106" max="15106" width="57.5703125" style="27" customWidth="1"/>
    <col min="15107" max="15107" width="16.42578125" style="27" customWidth="1"/>
    <col min="15108" max="15109" width="17.7109375" style="27" bestFit="1" customWidth="1"/>
    <col min="15110" max="15110" width="15.7109375" style="27" customWidth="1"/>
    <col min="15111" max="15111" width="15.7109375" style="27" bestFit="1" customWidth="1"/>
    <col min="15112" max="15112" width="19.7109375" style="27" customWidth="1"/>
    <col min="15113" max="15113" width="15.42578125" style="27" bestFit="1" customWidth="1"/>
    <col min="15114" max="15114" width="9.42578125" style="27" bestFit="1" customWidth="1"/>
    <col min="15115" max="15115" width="15.42578125" style="27" bestFit="1" customWidth="1"/>
    <col min="15116" max="15116" width="9.42578125" style="27" bestFit="1" customWidth="1"/>
    <col min="15117" max="15360" width="9.140625" style="27"/>
    <col min="15361" max="15361" width="19" style="27" customWidth="1"/>
    <col min="15362" max="15362" width="57.5703125" style="27" customWidth="1"/>
    <col min="15363" max="15363" width="16.42578125" style="27" customWidth="1"/>
    <col min="15364" max="15365" width="17.7109375" style="27" bestFit="1" customWidth="1"/>
    <col min="15366" max="15366" width="15.7109375" style="27" customWidth="1"/>
    <col min="15367" max="15367" width="15.7109375" style="27" bestFit="1" customWidth="1"/>
    <col min="15368" max="15368" width="19.7109375" style="27" customWidth="1"/>
    <col min="15369" max="15369" width="15.42578125" style="27" bestFit="1" customWidth="1"/>
    <col min="15370" max="15370" width="9.42578125" style="27" bestFit="1" customWidth="1"/>
    <col min="15371" max="15371" width="15.42578125" style="27" bestFit="1" customWidth="1"/>
    <col min="15372" max="15372" width="9.42578125" style="27" bestFit="1" customWidth="1"/>
    <col min="15373" max="15616" width="9.140625" style="27"/>
    <col min="15617" max="15617" width="19" style="27" customWidth="1"/>
    <col min="15618" max="15618" width="57.5703125" style="27" customWidth="1"/>
    <col min="15619" max="15619" width="16.42578125" style="27" customWidth="1"/>
    <col min="15620" max="15621" width="17.7109375" style="27" bestFit="1" customWidth="1"/>
    <col min="15622" max="15622" width="15.7109375" style="27" customWidth="1"/>
    <col min="15623" max="15623" width="15.7109375" style="27" bestFit="1" customWidth="1"/>
    <col min="15624" max="15624" width="19.7109375" style="27" customWidth="1"/>
    <col min="15625" max="15625" width="15.42578125" style="27" bestFit="1" customWidth="1"/>
    <col min="15626" max="15626" width="9.42578125" style="27" bestFit="1" customWidth="1"/>
    <col min="15627" max="15627" width="15.42578125" style="27" bestFit="1" customWidth="1"/>
    <col min="15628" max="15628" width="9.42578125" style="27" bestFit="1" customWidth="1"/>
    <col min="15629" max="15872" width="9.140625" style="27"/>
    <col min="15873" max="15873" width="19" style="27" customWidth="1"/>
    <col min="15874" max="15874" width="57.5703125" style="27" customWidth="1"/>
    <col min="15875" max="15875" width="16.42578125" style="27" customWidth="1"/>
    <col min="15876" max="15877" width="17.7109375" style="27" bestFit="1" customWidth="1"/>
    <col min="15878" max="15878" width="15.7109375" style="27" customWidth="1"/>
    <col min="15879" max="15879" width="15.7109375" style="27" bestFit="1" customWidth="1"/>
    <col min="15880" max="15880" width="19.7109375" style="27" customWidth="1"/>
    <col min="15881" max="15881" width="15.42578125" style="27" bestFit="1" customWidth="1"/>
    <col min="15882" max="15882" width="9.42578125" style="27" bestFit="1" customWidth="1"/>
    <col min="15883" max="15883" width="15.42578125" style="27" bestFit="1" customWidth="1"/>
    <col min="15884" max="15884" width="9.42578125" style="27" bestFit="1" customWidth="1"/>
    <col min="15885" max="16128" width="9.140625" style="27"/>
    <col min="16129" max="16129" width="19" style="27" customWidth="1"/>
    <col min="16130" max="16130" width="57.5703125" style="27" customWidth="1"/>
    <col min="16131" max="16131" width="16.42578125" style="27" customWidth="1"/>
    <col min="16132" max="16133" width="17.7109375" style="27" bestFit="1" customWidth="1"/>
    <col min="16134" max="16134" width="15.7109375" style="27" customWidth="1"/>
    <col min="16135" max="16135" width="15.7109375" style="27" bestFit="1" customWidth="1"/>
    <col min="16136" max="16136" width="19.7109375" style="27" customWidth="1"/>
    <col min="16137" max="16137" width="15.42578125" style="27" bestFit="1" customWidth="1"/>
    <col min="16138" max="16138" width="9.42578125" style="27" bestFit="1" customWidth="1"/>
    <col min="16139" max="16139" width="15.42578125" style="27" bestFit="1" customWidth="1"/>
    <col min="16140" max="16140" width="9.42578125" style="27" bestFit="1" customWidth="1"/>
    <col min="16141" max="16384" width="9.140625" style="27"/>
  </cols>
  <sheetData>
    <row r="1" spans="1:15" ht="20.25" hidden="1" customHeight="1" x14ac:dyDescent="0.2">
      <c r="A1" s="37"/>
      <c r="B1" s="37"/>
      <c r="C1" s="110"/>
      <c r="D1" s="37"/>
      <c r="E1" s="110"/>
      <c r="F1" s="110"/>
      <c r="G1" s="37"/>
      <c r="H1" s="37"/>
      <c r="I1" s="37"/>
      <c r="J1" s="37"/>
      <c r="K1" s="37"/>
      <c r="L1" s="34"/>
      <c r="M1" s="34"/>
      <c r="N1" s="34"/>
      <c r="O1" s="34"/>
    </row>
    <row r="2" spans="1:15" ht="15.75" hidden="1" customHeight="1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34"/>
      <c r="M2" s="34"/>
      <c r="N2" s="34"/>
      <c r="O2" s="34"/>
    </row>
    <row r="3" spans="1:15" ht="18" hidden="1" customHeight="1" x14ac:dyDescent="0.2">
      <c r="A3" s="37"/>
      <c r="B3" s="37"/>
      <c r="C3" s="110"/>
      <c r="D3" s="37"/>
      <c r="E3" s="110"/>
      <c r="F3" s="110"/>
      <c r="G3" s="37"/>
      <c r="H3" s="37"/>
      <c r="I3" s="38"/>
      <c r="J3" s="38"/>
      <c r="K3" s="38"/>
      <c r="L3" s="34"/>
      <c r="M3" s="34"/>
      <c r="N3" s="34"/>
      <c r="O3" s="34"/>
    </row>
    <row r="4" spans="1:15" ht="18" x14ac:dyDescent="0.2">
      <c r="A4" s="37"/>
      <c r="B4" s="37"/>
      <c r="C4" s="110"/>
      <c r="D4" s="37"/>
      <c r="E4" s="110"/>
      <c r="F4" s="110"/>
      <c r="G4" s="37"/>
      <c r="H4" s="37"/>
      <c r="I4" s="38"/>
      <c r="J4" s="38"/>
      <c r="K4" s="38"/>
      <c r="L4" s="34"/>
      <c r="M4" s="34"/>
      <c r="N4" s="34"/>
      <c r="O4" s="34"/>
    </row>
    <row r="5" spans="1:15" ht="15.75" customHeight="1" x14ac:dyDescent="0.2">
      <c r="A5" s="150" t="s">
        <v>55</v>
      </c>
      <c r="B5" s="150"/>
      <c r="C5" s="150"/>
      <c r="D5" s="150"/>
      <c r="E5" s="150"/>
      <c r="F5" s="150"/>
      <c r="G5" s="150"/>
      <c r="H5" s="150"/>
      <c r="I5" s="33"/>
      <c r="J5" s="33"/>
      <c r="K5" s="33"/>
      <c r="L5" s="34"/>
      <c r="M5" s="34"/>
      <c r="N5" s="34"/>
      <c r="O5" s="34"/>
    </row>
    <row r="6" spans="1:15" ht="18" x14ac:dyDescent="0.2">
      <c r="A6" s="37"/>
      <c r="B6" s="37"/>
      <c r="C6" s="110"/>
      <c r="D6" s="37"/>
      <c r="E6" s="110"/>
      <c r="F6" s="110"/>
      <c r="G6" s="37"/>
      <c r="H6" s="37"/>
      <c r="I6" s="38"/>
      <c r="J6" s="38"/>
      <c r="K6" s="38"/>
      <c r="L6" s="34"/>
      <c r="M6" s="34"/>
      <c r="N6" s="34"/>
      <c r="O6" s="34"/>
    </row>
    <row r="7" spans="1:15" s="28" customFormat="1" ht="57" x14ac:dyDescent="0.25">
      <c r="A7" s="149" t="s">
        <v>3</v>
      </c>
      <c r="B7" s="149"/>
      <c r="C7" s="111" t="s">
        <v>262</v>
      </c>
      <c r="D7" s="46" t="s">
        <v>263</v>
      </c>
      <c r="E7" s="111" t="s">
        <v>264</v>
      </c>
      <c r="F7" s="111" t="s">
        <v>265</v>
      </c>
      <c r="G7" s="46" t="s">
        <v>266</v>
      </c>
      <c r="H7" s="46" t="s">
        <v>267</v>
      </c>
      <c r="I7" s="35"/>
      <c r="J7" s="35"/>
      <c r="K7" s="35"/>
      <c r="L7" s="35"/>
      <c r="M7" s="35"/>
      <c r="N7" s="35"/>
      <c r="O7" s="35"/>
    </row>
    <row r="8" spans="1:15" s="29" customFormat="1" ht="12.75" customHeight="1" x14ac:dyDescent="0.2">
      <c r="A8" s="148">
        <v>1</v>
      </c>
      <c r="B8" s="148"/>
      <c r="C8" s="112">
        <v>2</v>
      </c>
      <c r="D8" s="47">
        <v>3</v>
      </c>
      <c r="E8" s="112">
        <v>4.3333333333333304</v>
      </c>
      <c r="F8" s="112">
        <v>5.0833333333333304</v>
      </c>
      <c r="G8" s="47">
        <v>6</v>
      </c>
      <c r="H8" s="47">
        <v>7</v>
      </c>
      <c r="I8" s="34"/>
      <c r="J8" s="34"/>
      <c r="K8" s="34"/>
      <c r="L8" s="34"/>
      <c r="M8" s="36"/>
      <c r="N8" s="36"/>
      <c r="O8" s="36"/>
    </row>
    <row r="9" spans="1:15" ht="15" customHeight="1" x14ac:dyDescent="0.2">
      <c r="A9" s="50" t="s">
        <v>29</v>
      </c>
      <c r="B9" s="50" t="s">
        <v>28</v>
      </c>
      <c r="C9" s="113" t="s">
        <v>30</v>
      </c>
      <c r="D9" s="54" t="s">
        <v>30</v>
      </c>
      <c r="E9" s="113" t="s">
        <v>30</v>
      </c>
      <c r="F9" s="113" t="s">
        <v>30</v>
      </c>
      <c r="G9" s="54" t="s">
        <v>28</v>
      </c>
      <c r="H9" s="54" t="s">
        <v>28</v>
      </c>
      <c r="I9" s="34"/>
      <c r="J9" s="34"/>
      <c r="K9" s="34"/>
      <c r="L9" s="34"/>
      <c r="M9" s="49"/>
      <c r="N9" s="49"/>
      <c r="O9" s="49"/>
    </row>
    <row r="10" spans="1:15" x14ac:dyDescent="0.2">
      <c r="A10" s="80" t="s">
        <v>31</v>
      </c>
      <c r="B10" s="80" t="s">
        <v>28</v>
      </c>
      <c r="C10" s="119">
        <f>+C11+C14+C16+C18+C24+C26</f>
        <v>10115184</v>
      </c>
      <c r="D10" s="82">
        <f>+D11+D14+D16+D18+D24+D26</f>
        <v>10115431</v>
      </c>
      <c r="E10" s="119">
        <f>+E11+E14+E16+E18+E24+E26</f>
        <v>0</v>
      </c>
      <c r="F10" s="119">
        <f>+F11+F14+F16+F18+F24+F26</f>
        <v>10645880</v>
      </c>
      <c r="G10" s="81">
        <f>+F10/C10*100</f>
        <v>105.24652838742232</v>
      </c>
      <c r="H10" s="81">
        <f>+F10/D10*100</f>
        <v>105.243958463065</v>
      </c>
      <c r="I10" s="52"/>
      <c r="J10" s="52"/>
      <c r="K10" s="52"/>
      <c r="L10" s="52"/>
      <c r="M10" s="51"/>
      <c r="N10" s="51"/>
      <c r="O10" s="51"/>
    </row>
    <row r="11" spans="1:15" x14ac:dyDescent="0.2">
      <c r="A11" s="76" t="s">
        <v>56</v>
      </c>
      <c r="B11" s="77" t="s">
        <v>57</v>
      </c>
      <c r="C11" s="120">
        <f>+C12+C13</f>
        <v>6961662</v>
      </c>
      <c r="D11" s="79">
        <f>+D12+D13</f>
        <v>7628931</v>
      </c>
      <c r="E11" s="120">
        <f t="shared" ref="E11" si="0">+E12</f>
        <v>0</v>
      </c>
      <c r="F11" s="120">
        <f>+F12</f>
        <v>7750108</v>
      </c>
      <c r="G11" s="78">
        <f t="shared" ref="G11:G47" si="1">+F11/C11*100</f>
        <v>111.32554266495558</v>
      </c>
      <c r="H11" s="78">
        <f>+F11/D11*100</f>
        <v>101.58838767843096</v>
      </c>
      <c r="I11" s="52"/>
      <c r="J11" s="52"/>
      <c r="K11" s="52"/>
      <c r="L11" s="52"/>
      <c r="M11" s="51"/>
      <c r="N11" s="51"/>
      <c r="O11" s="51"/>
    </row>
    <row r="12" spans="1:15" x14ac:dyDescent="0.2">
      <c r="A12" s="58" t="s">
        <v>58</v>
      </c>
      <c r="B12" s="59" t="s">
        <v>57</v>
      </c>
      <c r="C12" s="117">
        <v>6935296</v>
      </c>
      <c r="D12" s="39">
        <v>7628931</v>
      </c>
      <c r="E12" s="117">
        <v>0</v>
      </c>
      <c r="F12" s="117">
        <v>7750108</v>
      </c>
      <c r="G12" s="39">
        <f t="shared" si="1"/>
        <v>111.74877034808608</v>
      </c>
      <c r="H12" s="39" t="e">
        <f>+F12/E12*100</f>
        <v>#DIV/0!</v>
      </c>
      <c r="I12" s="42"/>
      <c r="J12" s="42"/>
      <c r="K12" s="42"/>
      <c r="L12" s="42"/>
      <c r="M12" s="42"/>
      <c r="N12" s="42"/>
      <c r="O12" s="42"/>
    </row>
    <row r="13" spans="1:15" x14ac:dyDescent="0.2">
      <c r="A13" s="58"/>
      <c r="B13" s="59"/>
      <c r="C13" s="117">
        <v>26366</v>
      </c>
      <c r="D13" s="39">
        <v>0</v>
      </c>
      <c r="E13" s="117">
        <v>0</v>
      </c>
      <c r="F13" s="117">
        <v>0</v>
      </c>
      <c r="G13" s="39"/>
      <c r="H13" s="39"/>
      <c r="I13" s="42"/>
      <c r="J13" s="42"/>
      <c r="K13" s="42"/>
      <c r="L13" s="42"/>
      <c r="M13" s="42"/>
      <c r="N13" s="42"/>
      <c r="O13" s="42"/>
    </row>
    <row r="14" spans="1:15" x14ac:dyDescent="0.2">
      <c r="A14" s="76" t="s">
        <v>83</v>
      </c>
      <c r="B14" s="77" t="s">
        <v>491</v>
      </c>
      <c r="C14" s="120">
        <f>+C15</f>
        <v>952903</v>
      </c>
      <c r="D14" s="79">
        <f t="shared" ref="D14" si="2">+D15</f>
        <v>998782</v>
      </c>
      <c r="E14" s="120">
        <f t="shared" ref="E14" si="3">+E15</f>
        <v>0</v>
      </c>
      <c r="F14" s="120">
        <f t="shared" ref="F14" si="4">+F15</f>
        <v>905593</v>
      </c>
      <c r="G14" s="78">
        <f t="shared" si="1"/>
        <v>95.0351714707583</v>
      </c>
      <c r="H14" s="78">
        <f t="shared" ref="H14:H19" si="5">+F14/D14*100</f>
        <v>90.669735738129049</v>
      </c>
      <c r="I14" s="52"/>
      <c r="J14" s="52"/>
      <c r="K14" s="52"/>
      <c r="L14" s="52"/>
      <c r="M14" s="51"/>
      <c r="N14" s="51"/>
      <c r="O14" s="51"/>
    </row>
    <row r="15" spans="1:15" x14ac:dyDescent="0.2">
      <c r="A15" s="58" t="s">
        <v>85</v>
      </c>
      <c r="B15" s="59" t="s">
        <v>491</v>
      </c>
      <c r="C15" s="117">
        <v>952903</v>
      </c>
      <c r="D15" s="40">
        <v>998782</v>
      </c>
      <c r="E15" s="117">
        <v>0</v>
      </c>
      <c r="F15" s="117">
        <v>905593</v>
      </c>
      <c r="G15" s="39">
        <f t="shared" si="1"/>
        <v>95.0351714707583</v>
      </c>
      <c r="H15" s="39">
        <f t="shared" si="5"/>
        <v>90.669735738129049</v>
      </c>
      <c r="I15" s="42"/>
      <c r="J15" s="42"/>
      <c r="K15" s="42"/>
      <c r="L15" s="42"/>
      <c r="M15" s="42"/>
      <c r="N15" s="42"/>
      <c r="O15" s="42"/>
    </row>
    <row r="16" spans="1:15" x14ac:dyDescent="0.2">
      <c r="A16" s="76" t="s">
        <v>59</v>
      </c>
      <c r="B16" s="77" t="s">
        <v>60</v>
      </c>
      <c r="C16" s="120">
        <f>+C17</f>
        <v>281826</v>
      </c>
      <c r="D16" s="79">
        <f t="shared" ref="D16" si="6">+D17</f>
        <v>254103</v>
      </c>
      <c r="E16" s="120">
        <f t="shared" ref="E16" si="7">+E17</f>
        <v>0</v>
      </c>
      <c r="F16" s="120">
        <f t="shared" ref="F16" si="8">+F17</f>
        <v>252189</v>
      </c>
      <c r="G16" s="78">
        <f t="shared" si="1"/>
        <v>89.483936897234457</v>
      </c>
      <c r="H16" s="78">
        <f t="shared" si="5"/>
        <v>99.246762139762225</v>
      </c>
      <c r="I16" s="52"/>
      <c r="J16" s="52"/>
      <c r="K16" s="52"/>
      <c r="L16" s="52"/>
      <c r="M16" s="51"/>
      <c r="N16" s="51"/>
      <c r="O16" s="51"/>
    </row>
    <row r="17" spans="1:15" x14ac:dyDescent="0.2">
      <c r="A17" s="58" t="s">
        <v>62</v>
      </c>
      <c r="B17" s="59" t="s">
        <v>63</v>
      </c>
      <c r="C17" s="117">
        <v>281826</v>
      </c>
      <c r="D17" s="40">
        <v>254103</v>
      </c>
      <c r="E17" s="117">
        <v>0</v>
      </c>
      <c r="F17" s="117">
        <v>252189</v>
      </c>
      <c r="G17" s="39">
        <f t="shared" si="1"/>
        <v>89.483936897234457</v>
      </c>
      <c r="H17" s="39">
        <f t="shared" si="5"/>
        <v>99.246762139762225</v>
      </c>
      <c r="I17" s="42"/>
      <c r="J17" s="42"/>
      <c r="K17" s="42"/>
      <c r="L17" s="42"/>
      <c r="M17" s="42"/>
      <c r="N17" s="42"/>
      <c r="O17" s="42"/>
    </row>
    <row r="18" spans="1:15" x14ac:dyDescent="0.2">
      <c r="A18" s="76" t="s">
        <v>64</v>
      </c>
      <c r="B18" s="77" t="s">
        <v>65</v>
      </c>
      <c r="C18" s="120">
        <f>SUM(C19:C23)</f>
        <v>1855822</v>
      </c>
      <c r="D18" s="79">
        <f>SUM(D19:D23)</f>
        <v>1158556</v>
      </c>
      <c r="E18" s="120">
        <f>SUM(E19:E23)</f>
        <v>0</v>
      </c>
      <c r="F18" s="120">
        <f>SUM(F19:F23)</f>
        <v>1654609</v>
      </c>
      <c r="G18" s="78">
        <f t="shared" si="1"/>
        <v>89.157742499011221</v>
      </c>
      <c r="H18" s="78">
        <f t="shared" si="5"/>
        <v>142.81648880157712</v>
      </c>
      <c r="I18" s="52"/>
      <c r="J18" s="52"/>
      <c r="K18" s="52"/>
      <c r="L18" s="52"/>
      <c r="M18" s="51"/>
      <c r="N18" s="51"/>
      <c r="O18" s="51"/>
    </row>
    <row r="19" spans="1:15" x14ac:dyDescent="0.2">
      <c r="A19" s="58" t="s">
        <v>66</v>
      </c>
      <c r="B19" s="59" t="s">
        <v>67</v>
      </c>
      <c r="C19" s="117">
        <v>30297</v>
      </c>
      <c r="D19" s="40">
        <v>101785</v>
      </c>
      <c r="E19" s="117">
        <v>0</v>
      </c>
      <c r="F19" s="117">
        <v>30149</v>
      </c>
      <c r="G19" s="39">
        <f t="shared" si="1"/>
        <v>99.511502789055015</v>
      </c>
      <c r="H19" s="39">
        <f t="shared" si="5"/>
        <v>29.620278037038855</v>
      </c>
      <c r="I19" s="42"/>
      <c r="J19" s="42"/>
      <c r="K19" s="42"/>
      <c r="L19" s="42"/>
      <c r="M19" s="42"/>
      <c r="N19" s="42"/>
      <c r="O19" s="42"/>
    </row>
    <row r="20" spans="1:15" x14ac:dyDescent="0.2">
      <c r="A20" s="58" t="s">
        <v>77</v>
      </c>
      <c r="B20" s="59" t="s">
        <v>78</v>
      </c>
      <c r="C20" s="117">
        <v>1280765</v>
      </c>
      <c r="D20" s="40">
        <v>484367</v>
      </c>
      <c r="E20" s="117">
        <v>0</v>
      </c>
      <c r="F20" s="117">
        <v>1110912</v>
      </c>
      <c r="G20" s="39">
        <f t="shared" si="1"/>
        <v>86.73816039632564</v>
      </c>
      <c r="H20" s="39">
        <f t="shared" ref="H20:H27" si="9">+F20/D20*100</f>
        <v>229.35336222327285</v>
      </c>
      <c r="I20" s="42"/>
      <c r="J20" s="42"/>
      <c r="K20" s="42"/>
      <c r="L20" s="42"/>
      <c r="M20" s="42"/>
      <c r="N20" s="42"/>
      <c r="O20" s="42"/>
    </row>
    <row r="21" spans="1:15" x14ac:dyDescent="0.2">
      <c r="A21" s="58" t="s">
        <v>68</v>
      </c>
      <c r="B21" s="59" t="s">
        <v>69</v>
      </c>
      <c r="C21" s="117">
        <v>439420</v>
      </c>
      <c r="D21" s="40">
        <v>572404</v>
      </c>
      <c r="E21" s="117">
        <v>0</v>
      </c>
      <c r="F21" s="117">
        <v>428928</v>
      </c>
      <c r="G21" s="39">
        <f t="shared" si="1"/>
        <v>97.61230713212872</v>
      </c>
      <c r="H21" s="39">
        <f t="shared" si="9"/>
        <v>74.934486830979523</v>
      </c>
      <c r="I21" s="42"/>
      <c r="J21" s="42"/>
      <c r="K21" s="42"/>
      <c r="L21" s="42"/>
      <c r="M21" s="42"/>
      <c r="N21" s="42"/>
      <c r="O21" s="42"/>
    </row>
    <row r="22" spans="1:15" x14ac:dyDescent="0.2">
      <c r="A22" s="58" t="s">
        <v>70</v>
      </c>
      <c r="B22" s="59" t="s">
        <v>71</v>
      </c>
      <c r="C22" s="117">
        <v>105340</v>
      </c>
      <c r="D22" s="40">
        <v>0</v>
      </c>
      <c r="E22" s="117">
        <v>0</v>
      </c>
      <c r="F22" s="117">
        <v>84620</v>
      </c>
      <c r="G22" s="39">
        <f t="shared" si="1"/>
        <v>80.330358838048227</v>
      </c>
      <c r="H22" s="39" t="e">
        <f t="shared" si="9"/>
        <v>#DIV/0!</v>
      </c>
      <c r="I22" s="42"/>
      <c r="J22" s="42"/>
      <c r="K22" s="42"/>
      <c r="L22" s="42"/>
      <c r="M22" s="42"/>
      <c r="N22" s="42"/>
      <c r="O22" s="42"/>
    </row>
    <row r="23" spans="1:15" x14ac:dyDescent="0.2">
      <c r="A23" s="58" t="s">
        <v>72</v>
      </c>
      <c r="B23" s="59" t="s">
        <v>73</v>
      </c>
      <c r="C23" s="117">
        <v>0</v>
      </c>
      <c r="D23" s="40">
        <v>0</v>
      </c>
      <c r="E23" s="117">
        <v>0</v>
      </c>
      <c r="F23" s="117">
        <v>0</v>
      </c>
      <c r="G23" s="39" t="e">
        <f t="shared" si="1"/>
        <v>#DIV/0!</v>
      </c>
      <c r="H23" s="39" t="e">
        <f t="shared" si="9"/>
        <v>#DIV/0!</v>
      </c>
      <c r="I23" s="42"/>
      <c r="J23" s="42"/>
      <c r="K23" s="42"/>
      <c r="L23" s="42"/>
      <c r="M23" s="42"/>
      <c r="N23" s="42"/>
      <c r="O23" s="42"/>
    </row>
    <row r="24" spans="1:15" x14ac:dyDescent="0.2">
      <c r="A24" s="76" t="s">
        <v>32</v>
      </c>
      <c r="B24" s="77" t="s">
        <v>492</v>
      </c>
      <c r="C24" s="120">
        <f>+C25</f>
        <v>62764</v>
      </c>
      <c r="D24" s="79">
        <f t="shared" ref="D24" si="10">+D25</f>
        <v>74727</v>
      </c>
      <c r="E24" s="120">
        <f t="shared" ref="E24" si="11">+E25</f>
        <v>0</v>
      </c>
      <c r="F24" s="120">
        <f t="shared" ref="F24" si="12">+F25</f>
        <v>83271</v>
      </c>
      <c r="G24" s="78">
        <f t="shared" si="1"/>
        <v>132.67318845197883</v>
      </c>
      <c r="H24" s="78">
        <f t="shared" si="9"/>
        <v>111.43361837086997</v>
      </c>
      <c r="I24" s="52"/>
      <c r="J24" s="52"/>
      <c r="K24" s="52"/>
      <c r="L24" s="52"/>
      <c r="M24" s="51"/>
      <c r="N24" s="51"/>
      <c r="O24" s="51"/>
    </row>
    <row r="25" spans="1:15" x14ac:dyDescent="0.2">
      <c r="A25" s="58" t="s">
        <v>34</v>
      </c>
      <c r="B25" s="59" t="s">
        <v>492</v>
      </c>
      <c r="C25" s="117">
        <v>62764</v>
      </c>
      <c r="D25" s="40">
        <v>74727</v>
      </c>
      <c r="E25" s="117">
        <v>0</v>
      </c>
      <c r="F25" s="117">
        <v>83271</v>
      </c>
      <c r="G25" s="39">
        <f t="shared" si="1"/>
        <v>132.67318845197883</v>
      </c>
      <c r="H25" s="39">
        <f t="shared" si="9"/>
        <v>111.43361837086997</v>
      </c>
      <c r="I25" s="42"/>
      <c r="J25" s="42"/>
      <c r="K25" s="42"/>
      <c r="L25" s="42"/>
      <c r="M25" s="42"/>
      <c r="N25" s="42"/>
      <c r="O25" s="42"/>
    </row>
    <row r="26" spans="1:15" x14ac:dyDescent="0.2">
      <c r="A26" s="76" t="s">
        <v>343</v>
      </c>
      <c r="B26" s="77" t="s">
        <v>493</v>
      </c>
      <c r="C26" s="120">
        <f>+C27</f>
        <v>207</v>
      </c>
      <c r="D26" s="79">
        <f t="shared" ref="D26" si="13">+D27</f>
        <v>332</v>
      </c>
      <c r="E26" s="120">
        <f t="shared" ref="E26" si="14">+E27</f>
        <v>0</v>
      </c>
      <c r="F26" s="120">
        <f t="shared" ref="F26" si="15">+F27</f>
        <v>110</v>
      </c>
      <c r="G26" s="78">
        <f t="shared" si="1"/>
        <v>53.140096618357489</v>
      </c>
      <c r="H26" s="78">
        <f t="shared" si="9"/>
        <v>33.132530120481931</v>
      </c>
      <c r="I26" s="52"/>
      <c r="J26" s="52"/>
      <c r="K26" s="52"/>
      <c r="L26" s="52"/>
      <c r="M26" s="51"/>
      <c r="N26" s="51"/>
      <c r="O26" s="51"/>
    </row>
    <row r="27" spans="1:15" x14ac:dyDescent="0.2">
      <c r="A27" s="58" t="s">
        <v>345</v>
      </c>
      <c r="B27" s="59" t="s">
        <v>493</v>
      </c>
      <c r="C27" s="117">
        <v>207</v>
      </c>
      <c r="D27" s="40">
        <v>332</v>
      </c>
      <c r="E27" s="117">
        <v>0</v>
      </c>
      <c r="F27" s="117">
        <v>110</v>
      </c>
      <c r="G27" s="39">
        <f t="shared" si="1"/>
        <v>53.140096618357489</v>
      </c>
      <c r="H27" s="39">
        <f t="shared" si="9"/>
        <v>33.132530120481931</v>
      </c>
      <c r="I27" s="42"/>
      <c r="J27" s="42"/>
      <c r="K27" s="42"/>
      <c r="L27" s="42"/>
      <c r="M27" s="42"/>
      <c r="N27" s="42"/>
      <c r="O27" s="42"/>
    </row>
    <row r="28" spans="1:15" x14ac:dyDescent="0.2">
      <c r="A28" s="80" t="s">
        <v>74</v>
      </c>
      <c r="B28" s="80" t="s">
        <v>28</v>
      </c>
      <c r="C28" s="119">
        <f>+C29+C32+C34+C36+C42+C44+C46</f>
        <v>9865168</v>
      </c>
      <c r="D28" s="82">
        <f>+D29+D32+D34+D36+D42+D44+D46</f>
        <v>9948821</v>
      </c>
      <c r="E28" s="119">
        <f>+E29+E32+E34+E36+E42+E44+E46</f>
        <v>0</v>
      </c>
      <c r="F28" s="119">
        <f>+F29+F32+F34+F36+F42+F44+F46</f>
        <v>10595475</v>
      </c>
      <c r="G28" s="81">
        <f t="shared" si="1"/>
        <v>107.40288457327843</v>
      </c>
      <c r="H28" s="81">
        <f>+F28/D28*100</f>
        <v>106.49980535382031</v>
      </c>
      <c r="I28" s="53"/>
      <c r="J28" s="53"/>
      <c r="K28" s="53"/>
      <c r="L28" s="53"/>
      <c r="M28" s="53"/>
      <c r="N28" s="53"/>
      <c r="O28" s="53"/>
    </row>
    <row r="29" spans="1:15" x14ac:dyDescent="0.2">
      <c r="A29" s="76" t="s">
        <v>56</v>
      </c>
      <c r="B29" s="77" t="s">
        <v>57</v>
      </c>
      <c r="C29" s="120">
        <f>+C30+C31</f>
        <v>6902806</v>
      </c>
      <c r="D29" s="79">
        <f>+D30+D31</f>
        <v>7628931</v>
      </c>
      <c r="E29" s="120">
        <f>+E30+E31</f>
        <v>0</v>
      </c>
      <c r="F29" s="120">
        <f>+F30+F31</f>
        <v>7697936</v>
      </c>
      <c r="G29" s="78">
        <f t="shared" si="1"/>
        <v>111.51893881995234</v>
      </c>
      <c r="H29" s="78">
        <f>+F29/D29*100</f>
        <v>100.90451729082358</v>
      </c>
      <c r="I29" s="52"/>
      <c r="J29" s="52"/>
      <c r="K29" s="52"/>
      <c r="L29" s="52"/>
      <c r="M29" s="51"/>
      <c r="N29" s="51"/>
      <c r="O29" s="51"/>
    </row>
    <row r="30" spans="1:15" x14ac:dyDescent="0.2">
      <c r="A30" s="58" t="s">
        <v>58</v>
      </c>
      <c r="B30" s="59" t="s">
        <v>57</v>
      </c>
      <c r="C30" s="117">
        <v>6876440</v>
      </c>
      <c r="D30" s="40">
        <v>7628931</v>
      </c>
      <c r="E30" s="117">
        <v>0</v>
      </c>
      <c r="F30" s="117">
        <v>7697936</v>
      </c>
      <c r="G30" s="39">
        <f t="shared" si="1"/>
        <v>111.94653047216292</v>
      </c>
      <c r="H30" s="39">
        <f t="shared" ref="H30:H47" si="16">+F30/D30*100</f>
        <v>100.90451729082358</v>
      </c>
      <c r="I30" s="42"/>
      <c r="J30" s="42"/>
      <c r="K30" s="42"/>
      <c r="L30" s="42"/>
      <c r="M30" s="42"/>
      <c r="N30" s="42"/>
      <c r="O30" s="42"/>
    </row>
    <row r="31" spans="1:15" x14ac:dyDescent="0.2">
      <c r="A31" s="58" t="s">
        <v>75</v>
      </c>
      <c r="B31" s="59" t="s">
        <v>76</v>
      </c>
      <c r="C31" s="117">
        <v>26366</v>
      </c>
      <c r="D31" s="40">
        <v>0</v>
      </c>
      <c r="E31" s="117">
        <v>0</v>
      </c>
      <c r="F31" s="117">
        <v>0</v>
      </c>
      <c r="G31" s="39">
        <f t="shared" si="1"/>
        <v>0</v>
      </c>
      <c r="H31" s="39" t="e">
        <f t="shared" si="16"/>
        <v>#DIV/0!</v>
      </c>
      <c r="I31" s="42"/>
      <c r="J31" s="42"/>
      <c r="K31" s="42"/>
      <c r="L31" s="42"/>
      <c r="M31" s="42"/>
      <c r="N31" s="42"/>
      <c r="O31" s="42"/>
    </row>
    <row r="32" spans="1:15" x14ac:dyDescent="0.2">
      <c r="A32" s="76" t="s">
        <v>83</v>
      </c>
      <c r="B32" s="77" t="s">
        <v>491</v>
      </c>
      <c r="C32" s="120">
        <f>+C33</f>
        <v>811346</v>
      </c>
      <c r="D32" s="79">
        <f t="shared" ref="D32" si="17">+D33</f>
        <v>998782</v>
      </c>
      <c r="E32" s="120">
        <f t="shared" ref="E32" si="18">+E33</f>
        <v>0</v>
      </c>
      <c r="F32" s="120">
        <f t="shared" ref="F32" si="19">+F33</f>
        <v>902454</v>
      </c>
      <c r="G32" s="78">
        <f t="shared" si="1"/>
        <v>111.22924128546883</v>
      </c>
      <c r="H32" s="78">
        <f t="shared" si="16"/>
        <v>90.355452941682969</v>
      </c>
      <c r="I32" s="52"/>
      <c r="J32" s="52"/>
      <c r="K32" s="52"/>
      <c r="L32" s="52"/>
      <c r="M32" s="51"/>
      <c r="N32" s="51"/>
      <c r="O32" s="51"/>
    </row>
    <row r="33" spans="1:15" x14ac:dyDescent="0.2">
      <c r="A33" s="58" t="s">
        <v>85</v>
      </c>
      <c r="B33" s="59" t="s">
        <v>491</v>
      </c>
      <c r="C33" s="117">
        <v>811346</v>
      </c>
      <c r="D33" s="40">
        <v>998782</v>
      </c>
      <c r="E33" s="117">
        <v>0</v>
      </c>
      <c r="F33" s="117">
        <v>902454</v>
      </c>
      <c r="G33" s="39">
        <f>+F33/C33*100</f>
        <v>111.22924128546883</v>
      </c>
      <c r="H33" s="39">
        <f t="shared" si="16"/>
        <v>90.355452941682969</v>
      </c>
      <c r="I33" s="42"/>
      <c r="J33" s="42"/>
      <c r="K33" s="42"/>
      <c r="L33" s="42"/>
      <c r="M33" s="42"/>
      <c r="N33" s="42"/>
      <c r="O33" s="42"/>
    </row>
    <row r="34" spans="1:15" x14ac:dyDescent="0.2">
      <c r="A34" s="76" t="s">
        <v>59</v>
      </c>
      <c r="B34" s="77" t="s">
        <v>60</v>
      </c>
      <c r="C34" s="120">
        <f>+C35</f>
        <v>91678</v>
      </c>
      <c r="D34" s="79">
        <f t="shared" ref="D34" si="20">+D35</f>
        <v>150941</v>
      </c>
      <c r="E34" s="120">
        <f t="shared" ref="E34" si="21">+E35</f>
        <v>0</v>
      </c>
      <c r="F34" s="120">
        <f t="shared" ref="F34" si="22">+F35</f>
        <v>127910</v>
      </c>
      <c r="G34" s="78">
        <f t="shared" si="1"/>
        <v>139.52093195750342</v>
      </c>
      <c r="H34" s="78">
        <f t="shared" si="16"/>
        <v>84.741720274809367</v>
      </c>
      <c r="I34" s="52"/>
      <c r="J34" s="52"/>
      <c r="K34" s="52"/>
      <c r="L34" s="52"/>
      <c r="M34" s="51"/>
      <c r="N34" s="51"/>
      <c r="O34" s="51"/>
    </row>
    <row r="35" spans="1:15" x14ac:dyDescent="0.2">
      <c r="A35" s="58" t="s">
        <v>62</v>
      </c>
      <c r="B35" s="59" t="s">
        <v>63</v>
      </c>
      <c r="C35" s="117">
        <v>91678</v>
      </c>
      <c r="D35" s="40">
        <v>150941</v>
      </c>
      <c r="E35" s="117">
        <v>0</v>
      </c>
      <c r="F35" s="117">
        <v>127910</v>
      </c>
      <c r="G35" s="39">
        <f t="shared" si="1"/>
        <v>139.52093195750342</v>
      </c>
      <c r="H35" s="39">
        <f t="shared" si="16"/>
        <v>84.741720274809367</v>
      </c>
      <c r="I35" s="42"/>
      <c r="J35" s="42"/>
      <c r="K35" s="42"/>
      <c r="L35" s="42"/>
      <c r="M35" s="42"/>
      <c r="N35" s="42"/>
      <c r="O35" s="42"/>
    </row>
    <row r="36" spans="1:15" x14ac:dyDescent="0.2">
      <c r="A36" s="76" t="s">
        <v>64</v>
      </c>
      <c r="B36" s="77" t="s">
        <v>65</v>
      </c>
      <c r="C36" s="120">
        <f>SUM(C37:C41)</f>
        <v>1925416</v>
      </c>
      <c r="D36" s="79">
        <f>SUM(D37:D41)</f>
        <v>1094195</v>
      </c>
      <c r="E36" s="120">
        <f>SUM(E37:E41)</f>
        <v>0</v>
      </c>
      <c r="F36" s="120">
        <f>SUM(F37:F41)</f>
        <v>1758640</v>
      </c>
      <c r="G36" s="78">
        <f t="shared" si="1"/>
        <v>91.338183540595907</v>
      </c>
      <c r="H36" s="78">
        <f t="shared" si="16"/>
        <v>160.72455092556629</v>
      </c>
      <c r="I36" s="52"/>
      <c r="J36" s="52"/>
      <c r="K36" s="52"/>
      <c r="L36" s="52"/>
      <c r="M36" s="51"/>
      <c r="N36" s="51"/>
      <c r="O36" s="51"/>
    </row>
    <row r="37" spans="1:15" x14ac:dyDescent="0.2">
      <c r="A37" s="58" t="s">
        <v>66</v>
      </c>
      <c r="B37" s="59" t="s">
        <v>67</v>
      </c>
      <c r="C37" s="117">
        <v>54657</v>
      </c>
      <c r="D37" s="40">
        <v>63748</v>
      </c>
      <c r="E37" s="117">
        <v>0</v>
      </c>
      <c r="F37" s="117">
        <v>69778</v>
      </c>
      <c r="G37" s="39">
        <f>+F37/C37*100</f>
        <v>127.66525788096676</v>
      </c>
      <c r="H37" s="39">
        <f t="shared" si="16"/>
        <v>109.45912028612663</v>
      </c>
      <c r="I37" s="42"/>
      <c r="J37" s="42"/>
      <c r="K37" s="42"/>
      <c r="L37" s="42"/>
      <c r="M37" s="42"/>
      <c r="N37" s="42"/>
      <c r="O37" s="42"/>
    </row>
    <row r="38" spans="1:15" x14ac:dyDescent="0.2">
      <c r="A38" s="58" t="s">
        <v>77</v>
      </c>
      <c r="B38" s="59" t="s">
        <v>78</v>
      </c>
      <c r="C38" s="117">
        <v>1150468</v>
      </c>
      <c r="D38" s="40">
        <v>606182</v>
      </c>
      <c r="E38" s="117">
        <v>0</v>
      </c>
      <c r="F38" s="117">
        <v>991695</v>
      </c>
      <c r="G38" s="39">
        <f t="shared" si="1"/>
        <v>86.199268471613294</v>
      </c>
      <c r="H38" s="39">
        <f t="shared" si="16"/>
        <v>163.59690653962011</v>
      </c>
      <c r="I38" s="42"/>
      <c r="J38" s="42"/>
      <c r="K38" s="42"/>
      <c r="L38" s="42"/>
      <c r="M38" s="42"/>
      <c r="N38" s="42"/>
      <c r="O38" s="42"/>
    </row>
    <row r="39" spans="1:15" x14ac:dyDescent="0.2">
      <c r="A39" s="58" t="s">
        <v>68</v>
      </c>
      <c r="B39" s="59" t="s">
        <v>69</v>
      </c>
      <c r="C39" s="117">
        <v>614951</v>
      </c>
      <c r="D39" s="40">
        <v>424265</v>
      </c>
      <c r="E39" s="117">
        <v>0</v>
      </c>
      <c r="F39" s="117">
        <v>616257</v>
      </c>
      <c r="G39" s="39">
        <f t="shared" si="1"/>
        <v>100.21237464448387</v>
      </c>
      <c r="H39" s="39">
        <f t="shared" si="16"/>
        <v>145.25284904481867</v>
      </c>
      <c r="I39" s="42"/>
      <c r="J39" s="42"/>
      <c r="K39" s="42"/>
      <c r="L39" s="42"/>
      <c r="M39" s="42"/>
      <c r="N39" s="42"/>
      <c r="O39" s="42"/>
    </row>
    <row r="40" spans="1:15" x14ac:dyDescent="0.2">
      <c r="A40" s="58" t="s">
        <v>70</v>
      </c>
      <c r="B40" s="59" t="s">
        <v>71</v>
      </c>
      <c r="C40" s="117">
        <v>105340</v>
      </c>
      <c r="D40" s="40">
        <v>0</v>
      </c>
      <c r="E40" s="117">
        <v>0</v>
      </c>
      <c r="F40" s="117">
        <v>80910</v>
      </c>
      <c r="G40" s="39">
        <f t="shared" si="1"/>
        <v>76.808429846212263</v>
      </c>
      <c r="H40" s="39" t="e">
        <f t="shared" si="16"/>
        <v>#DIV/0!</v>
      </c>
      <c r="I40" s="42"/>
      <c r="J40" s="42"/>
      <c r="K40" s="42"/>
      <c r="L40" s="171"/>
      <c r="M40" s="42"/>
      <c r="N40" s="42"/>
      <c r="O40" s="42"/>
    </row>
    <row r="41" spans="1:15" x14ac:dyDescent="0.2">
      <c r="A41" s="58" t="s">
        <v>72</v>
      </c>
      <c r="B41" s="59" t="s">
        <v>73</v>
      </c>
      <c r="C41" s="117">
        <v>0</v>
      </c>
      <c r="D41" s="40">
        <v>0</v>
      </c>
      <c r="E41" s="117">
        <v>0</v>
      </c>
      <c r="F41" s="117">
        <v>0</v>
      </c>
      <c r="G41" s="39" t="e">
        <f t="shared" si="1"/>
        <v>#DIV/0!</v>
      </c>
      <c r="H41" s="39" t="e">
        <f t="shared" si="16"/>
        <v>#DIV/0!</v>
      </c>
      <c r="I41" s="42"/>
      <c r="J41" s="42"/>
      <c r="K41" s="42"/>
      <c r="L41" s="42"/>
      <c r="M41" s="42"/>
      <c r="N41" s="42"/>
      <c r="O41" s="42"/>
    </row>
    <row r="42" spans="1:15" x14ac:dyDescent="0.2">
      <c r="A42" s="76" t="s">
        <v>32</v>
      </c>
      <c r="B42" s="77" t="s">
        <v>492</v>
      </c>
      <c r="C42" s="120">
        <f>+C43</f>
        <v>133922</v>
      </c>
      <c r="D42" s="79">
        <f t="shared" ref="D42" si="23">+D43</f>
        <v>75640</v>
      </c>
      <c r="E42" s="120">
        <f t="shared" ref="E42" si="24">+E43</f>
        <v>0</v>
      </c>
      <c r="F42" s="120">
        <f t="shared" ref="F42" si="25">+F43</f>
        <v>108535</v>
      </c>
      <c r="G42" s="78">
        <f t="shared" si="1"/>
        <v>81.04344319827959</v>
      </c>
      <c r="H42" s="78">
        <f t="shared" si="16"/>
        <v>143.48889476467477</v>
      </c>
      <c r="I42" s="52"/>
      <c r="J42" s="52"/>
      <c r="K42" s="52"/>
      <c r="L42" s="52"/>
      <c r="M42" s="51"/>
      <c r="N42" s="51"/>
      <c r="O42" s="51"/>
    </row>
    <row r="43" spans="1:15" x14ac:dyDescent="0.2">
      <c r="A43" s="58" t="s">
        <v>34</v>
      </c>
      <c r="B43" s="59" t="s">
        <v>492</v>
      </c>
      <c r="C43" s="117">
        <v>133922</v>
      </c>
      <c r="D43" s="40">
        <v>75640</v>
      </c>
      <c r="E43" s="117">
        <v>0</v>
      </c>
      <c r="F43" s="117">
        <v>108535</v>
      </c>
      <c r="G43" s="39">
        <f t="shared" si="1"/>
        <v>81.04344319827959</v>
      </c>
      <c r="H43" s="39">
        <f t="shared" si="16"/>
        <v>143.48889476467477</v>
      </c>
      <c r="I43" s="42"/>
      <c r="J43" s="42"/>
      <c r="K43" s="42"/>
      <c r="L43" s="42"/>
      <c r="M43" s="42"/>
      <c r="N43" s="42"/>
      <c r="O43" s="42"/>
    </row>
    <row r="44" spans="1:15" x14ac:dyDescent="0.2">
      <c r="A44" s="76" t="s">
        <v>343</v>
      </c>
      <c r="B44" s="77" t="s">
        <v>493</v>
      </c>
      <c r="C44" s="120">
        <f>+C45</f>
        <v>0</v>
      </c>
      <c r="D44" s="79">
        <f t="shared" ref="D44" si="26">+D45</f>
        <v>332</v>
      </c>
      <c r="E44" s="120">
        <f t="shared" ref="E44" si="27">+E45</f>
        <v>0</v>
      </c>
      <c r="F44" s="120">
        <f t="shared" ref="F44" si="28">+F45</f>
        <v>0</v>
      </c>
      <c r="G44" s="78" t="e">
        <f t="shared" si="1"/>
        <v>#DIV/0!</v>
      </c>
      <c r="H44" s="78">
        <f t="shared" si="16"/>
        <v>0</v>
      </c>
      <c r="I44" s="52"/>
      <c r="J44" s="52"/>
      <c r="K44" s="52"/>
      <c r="L44" s="52"/>
      <c r="M44" s="51"/>
      <c r="N44" s="51"/>
      <c r="O44" s="51"/>
    </row>
    <row r="45" spans="1:15" x14ac:dyDescent="0.2">
      <c r="A45" s="58" t="s">
        <v>345</v>
      </c>
      <c r="B45" s="59" t="s">
        <v>493</v>
      </c>
      <c r="C45" s="117">
        <v>0</v>
      </c>
      <c r="D45" s="40">
        <v>332</v>
      </c>
      <c r="E45" s="117">
        <v>0</v>
      </c>
      <c r="F45" s="117">
        <v>0</v>
      </c>
      <c r="G45" s="39" t="e">
        <f t="shared" si="1"/>
        <v>#DIV/0!</v>
      </c>
      <c r="H45" s="39">
        <f t="shared" si="16"/>
        <v>0</v>
      </c>
      <c r="I45" s="42"/>
      <c r="J45" s="42"/>
      <c r="K45" s="42"/>
      <c r="L45" s="42"/>
      <c r="M45" s="42"/>
      <c r="N45" s="42"/>
      <c r="O45" s="42"/>
    </row>
    <row r="46" spans="1:15" x14ac:dyDescent="0.2">
      <c r="A46" s="76" t="s">
        <v>79</v>
      </c>
      <c r="B46" s="77" t="s">
        <v>80</v>
      </c>
      <c r="C46" s="120">
        <f>+C47</f>
        <v>0</v>
      </c>
      <c r="D46" s="79">
        <f t="shared" ref="D46:F46" si="29">+D47</f>
        <v>0</v>
      </c>
      <c r="E46" s="120">
        <f t="shared" si="29"/>
        <v>0</v>
      </c>
      <c r="F46" s="120">
        <f t="shared" si="29"/>
        <v>0</v>
      </c>
      <c r="G46" s="78" t="e">
        <f t="shared" si="1"/>
        <v>#DIV/0!</v>
      </c>
      <c r="H46" s="78" t="e">
        <f t="shared" si="16"/>
        <v>#DIV/0!</v>
      </c>
      <c r="I46" s="52"/>
      <c r="J46" s="52"/>
      <c r="K46" s="52"/>
      <c r="L46" s="52"/>
      <c r="M46" s="51"/>
      <c r="N46" s="51"/>
      <c r="O46" s="51"/>
    </row>
    <row r="47" spans="1:15" x14ac:dyDescent="0.2">
      <c r="A47" s="58" t="s">
        <v>81</v>
      </c>
      <c r="B47" s="59" t="s">
        <v>80</v>
      </c>
      <c r="C47" s="117">
        <v>0</v>
      </c>
      <c r="D47" s="39">
        <v>0</v>
      </c>
      <c r="E47" s="117">
        <v>0</v>
      </c>
      <c r="F47" s="117">
        <v>0</v>
      </c>
      <c r="G47" s="39" t="e">
        <f t="shared" si="1"/>
        <v>#DIV/0!</v>
      </c>
      <c r="H47" s="39" t="e">
        <f t="shared" si="16"/>
        <v>#DIV/0!</v>
      </c>
      <c r="I47" s="42"/>
      <c r="J47" s="42"/>
      <c r="K47" s="42"/>
      <c r="L47" s="42"/>
      <c r="M47" s="42"/>
      <c r="N47" s="42"/>
      <c r="O47" s="42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3" sqref="F13"/>
    </sheetView>
  </sheetViews>
  <sheetFormatPr defaultRowHeight="12.75" x14ac:dyDescent="0.2"/>
  <cols>
    <col min="1" max="1" width="12" style="27" customWidth="1"/>
    <col min="2" max="2" width="33.42578125" style="30" customWidth="1"/>
    <col min="3" max="3" width="16.42578125" style="118" customWidth="1"/>
    <col min="4" max="5" width="17.7109375" style="32" bestFit="1" customWidth="1"/>
    <col min="6" max="6" width="17" style="118" bestFit="1" customWidth="1"/>
    <col min="7" max="8" width="12.5703125" style="31" customWidth="1"/>
    <col min="9" max="9" width="15.42578125" style="27" bestFit="1" customWidth="1"/>
    <col min="10" max="10" width="9.42578125" style="27" bestFit="1" customWidth="1"/>
    <col min="11" max="11" width="15.42578125" style="27" bestFit="1" customWidth="1"/>
    <col min="12" max="12" width="9.42578125" style="27" bestFit="1" customWidth="1"/>
    <col min="13" max="256" width="9.140625" style="27"/>
    <col min="257" max="257" width="19" style="27" customWidth="1"/>
    <col min="258" max="258" width="57.5703125" style="27" customWidth="1"/>
    <col min="259" max="259" width="16.42578125" style="27" customWidth="1"/>
    <col min="260" max="261" width="17.7109375" style="27" bestFit="1" customWidth="1"/>
    <col min="262" max="262" width="15.7109375" style="27" customWidth="1"/>
    <col min="263" max="263" width="15.7109375" style="27" bestFit="1" customWidth="1"/>
    <col min="264" max="264" width="19.7109375" style="27" customWidth="1"/>
    <col min="265" max="265" width="15.42578125" style="27" bestFit="1" customWidth="1"/>
    <col min="266" max="266" width="9.42578125" style="27" bestFit="1" customWidth="1"/>
    <col min="267" max="267" width="15.42578125" style="27" bestFit="1" customWidth="1"/>
    <col min="268" max="268" width="9.42578125" style="27" bestFit="1" customWidth="1"/>
    <col min="269" max="512" width="9.140625" style="27"/>
    <col min="513" max="513" width="19" style="27" customWidth="1"/>
    <col min="514" max="514" width="57.5703125" style="27" customWidth="1"/>
    <col min="515" max="515" width="16.42578125" style="27" customWidth="1"/>
    <col min="516" max="517" width="17.7109375" style="27" bestFit="1" customWidth="1"/>
    <col min="518" max="518" width="15.7109375" style="27" customWidth="1"/>
    <col min="519" max="519" width="15.7109375" style="27" bestFit="1" customWidth="1"/>
    <col min="520" max="520" width="19.7109375" style="27" customWidth="1"/>
    <col min="521" max="521" width="15.42578125" style="27" bestFit="1" customWidth="1"/>
    <col min="522" max="522" width="9.42578125" style="27" bestFit="1" customWidth="1"/>
    <col min="523" max="523" width="15.42578125" style="27" bestFit="1" customWidth="1"/>
    <col min="524" max="524" width="9.42578125" style="27" bestFit="1" customWidth="1"/>
    <col min="525" max="768" width="9.140625" style="27"/>
    <col min="769" max="769" width="19" style="27" customWidth="1"/>
    <col min="770" max="770" width="57.5703125" style="27" customWidth="1"/>
    <col min="771" max="771" width="16.42578125" style="27" customWidth="1"/>
    <col min="772" max="773" width="17.7109375" style="27" bestFit="1" customWidth="1"/>
    <col min="774" max="774" width="15.7109375" style="27" customWidth="1"/>
    <col min="775" max="775" width="15.7109375" style="27" bestFit="1" customWidth="1"/>
    <col min="776" max="776" width="19.7109375" style="27" customWidth="1"/>
    <col min="777" max="777" width="15.42578125" style="27" bestFit="1" customWidth="1"/>
    <col min="778" max="778" width="9.42578125" style="27" bestFit="1" customWidth="1"/>
    <col min="779" max="779" width="15.42578125" style="27" bestFit="1" customWidth="1"/>
    <col min="780" max="780" width="9.42578125" style="27" bestFit="1" customWidth="1"/>
    <col min="781" max="1024" width="9.140625" style="27"/>
    <col min="1025" max="1025" width="19" style="27" customWidth="1"/>
    <col min="1026" max="1026" width="57.5703125" style="27" customWidth="1"/>
    <col min="1027" max="1027" width="16.42578125" style="27" customWidth="1"/>
    <col min="1028" max="1029" width="17.7109375" style="27" bestFit="1" customWidth="1"/>
    <col min="1030" max="1030" width="15.7109375" style="27" customWidth="1"/>
    <col min="1031" max="1031" width="15.7109375" style="27" bestFit="1" customWidth="1"/>
    <col min="1032" max="1032" width="19.7109375" style="27" customWidth="1"/>
    <col min="1033" max="1033" width="15.42578125" style="27" bestFit="1" customWidth="1"/>
    <col min="1034" max="1034" width="9.42578125" style="27" bestFit="1" customWidth="1"/>
    <col min="1035" max="1035" width="15.42578125" style="27" bestFit="1" customWidth="1"/>
    <col min="1036" max="1036" width="9.42578125" style="27" bestFit="1" customWidth="1"/>
    <col min="1037" max="1280" width="9.140625" style="27"/>
    <col min="1281" max="1281" width="19" style="27" customWidth="1"/>
    <col min="1282" max="1282" width="57.5703125" style="27" customWidth="1"/>
    <col min="1283" max="1283" width="16.42578125" style="27" customWidth="1"/>
    <col min="1284" max="1285" width="17.7109375" style="27" bestFit="1" customWidth="1"/>
    <col min="1286" max="1286" width="15.7109375" style="27" customWidth="1"/>
    <col min="1287" max="1287" width="15.7109375" style="27" bestFit="1" customWidth="1"/>
    <col min="1288" max="1288" width="19.7109375" style="27" customWidth="1"/>
    <col min="1289" max="1289" width="15.42578125" style="27" bestFit="1" customWidth="1"/>
    <col min="1290" max="1290" width="9.42578125" style="27" bestFit="1" customWidth="1"/>
    <col min="1291" max="1291" width="15.42578125" style="27" bestFit="1" customWidth="1"/>
    <col min="1292" max="1292" width="9.42578125" style="27" bestFit="1" customWidth="1"/>
    <col min="1293" max="1536" width="9.140625" style="27"/>
    <col min="1537" max="1537" width="19" style="27" customWidth="1"/>
    <col min="1538" max="1538" width="57.5703125" style="27" customWidth="1"/>
    <col min="1539" max="1539" width="16.42578125" style="27" customWidth="1"/>
    <col min="1540" max="1541" width="17.7109375" style="27" bestFit="1" customWidth="1"/>
    <col min="1542" max="1542" width="15.7109375" style="27" customWidth="1"/>
    <col min="1543" max="1543" width="15.7109375" style="27" bestFit="1" customWidth="1"/>
    <col min="1544" max="1544" width="19.7109375" style="27" customWidth="1"/>
    <col min="1545" max="1545" width="15.42578125" style="27" bestFit="1" customWidth="1"/>
    <col min="1546" max="1546" width="9.42578125" style="27" bestFit="1" customWidth="1"/>
    <col min="1547" max="1547" width="15.42578125" style="27" bestFit="1" customWidth="1"/>
    <col min="1548" max="1548" width="9.42578125" style="27" bestFit="1" customWidth="1"/>
    <col min="1549" max="1792" width="9.140625" style="27"/>
    <col min="1793" max="1793" width="19" style="27" customWidth="1"/>
    <col min="1794" max="1794" width="57.5703125" style="27" customWidth="1"/>
    <col min="1795" max="1795" width="16.42578125" style="27" customWidth="1"/>
    <col min="1796" max="1797" width="17.7109375" style="27" bestFit="1" customWidth="1"/>
    <col min="1798" max="1798" width="15.7109375" style="27" customWidth="1"/>
    <col min="1799" max="1799" width="15.7109375" style="27" bestFit="1" customWidth="1"/>
    <col min="1800" max="1800" width="19.7109375" style="27" customWidth="1"/>
    <col min="1801" max="1801" width="15.42578125" style="27" bestFit="1" customWidth="1"/>
    <col min="1802" max="1802" width="9.42578125" style="27" bestFit="1" customWidth="1"/>
    <col min="1803" max="1803" width="15.42578125" style="27" bestFit="1" customWidth="1"/>
    <col min="1804" max="1804" width="9.42578125" style="27" bestFit="1" customWidth="1"/>
    <col min="1805" max="2048" width="9.140625" style="27"/>
    <col min="2049" max="2049" width="19" style="27" customWidth="1"/>
    <col min="2050" max="2050" width="57.5703125" style="27" customWidth="1"/>
    <col min="2051" max="2051" width="16.42578125" style="27" customWidth="1"/>
    <col min="2052" max="2053" width="17.7109375" style="27" bestFit="1" customWidth="1"/>
    <col min="2054" max="2054" width="15.7109375" style="27" customWidth="1"/>
    <col min="2055" max="2055" width="15.7109375" style="27" bestFit="1" customWidth="1"/>
    <col min="2056" max="2056" width="19.7109375" style="27" customWidth="1"/>
    <col min="2057" max="2057" width="15.42578125" style="27" bestFit="1" customWidth="1"/>
    <col min="2058" max="2058" width="9.42578125" style="27" bestFit="1" customWidth="1"/>
    <col min="2059" max="2059" width="15.42578125" style="27" bestFit="1" customWidth="1"/>
    <col min="2060" max="2060" width="9.42578125" style="27" bestFit="1" customWidth="1"/>
    <col min="2061" max="2304" width="9.140625" style="27"/>
    <col min="2305" max="2305" width="19" style="27" customWidth="1"/>
    <col min="2306" max="2306" width="57.5703125" style="27" customWidth="1"/>
    <col min="2307" max="2307" width="16.42578125" style="27" customWidth="1"/>
    <col min="2308" max="2309" width="17.7109375" style="27" bestFit="1" customWidth="1"/>
    <col min="2310" max="2310" width="15.7109375" style="27" customWidth="1"/>
    <col min="2311" max="2311" width="15.7109375" style="27" bestFit="1" customWidth="1"/>
    <col min="2312" max="2312" width="19.7109375" style="27" customWidth="1"/>
    <col min="2313" max="2313" width="15.42578125" style="27" bestFit="1" customWidth="1"/>
    <col min="2314" max="2314" width="9.42578125" style="27" bestFit="1" customWidth="1"/>
    <col min="2315" max="2315" width="15.42578125" style="27" bestFit="1" customWidth="1"/>
    <col min="2316" max="2316" width="9.42578125" style="27" bestFit="1" customWidth="1"/>
    <col min="2317" max="2560" width="9.140625" style="27"/>
    <col min="2561" max="2561" width="19" style="27" customWidth="1"/>
    <col min="2562" max="2562" width="57.5703125" style="27" customWidth="1"/>
    <col min="2563" max="2563" width="16.42578125" style="27" customWidth="1"/>
    <col min="2564" max="2565" width="17.7109375" style="27" bestFit="1" customWidth="1"/>
    <col min="2566" max="2566" width="15.7109375" style="27" customWidth="1"/>
    <col min="2567" max="2567" width="15.7109375" style="27" bestFit="1" customWidth="1"/>
    <col min="2568" max="2568" width="19.7109375" style="27" customWidth="1"/>
    <col min="2569" max="2569" width="15.42578125" style="27" bestFit="1" customWidth="1"/>
    <col min="2570" max="2570" width="9.42578125" style="27" bestFit="1" customWidth="1"/>
    <col min="2571" max="2571" width="15.42578125" style="27" bestFit="1" customWidth="1"/>
    <col min="2572" max="2572" width="9.42578125" style="27" bestFit="1" customWidth="1"/>
    <col min="2573" max="2816" width="9.140625" style="27"/>
    <col min="2817" max="2817" width="19" style="27" customWidth="1"/>
    <col min="2818" max="2818" width="57.5703125" style="27" customWidth="1"/>
    <col min="2819" max="2819" width="16.42578125" style="27" customWidth="1"/>
    <col min="2820" max="2821" width="17.7109375" style="27" bestFit="1" customWidth="1"/>
    <col min="2822" max="2822" width="15.7109375" style="27" customWidth="1"/>
    <col min="2823" max="2823" width="15.7109375" style="27" bestFit="1" customWidth="1"/>
    <col min="2824" max="2824" width="19.7109375" style="27" customWidth="1"/>
    <col min="2825" max="2825" width="15.42578125" style="27" bestFit="1" customWidth="1"/>
    <col min="2826" max="2826" width="9.42578125" style="27" bestFit="1" customWidth="1"/>
    <col min="2827" max="2827" width="15.42578125" style="27" bestFit="1" customWidth="1"/>
    <col min="2828" max="2828" width="9.42578125" style="27" bestFit="1" customWidth="1"/>
    <col min="2829" max="3072" width="9.140625" style="27"/>
    <col min="3073" max="3073" width="19" style="27" customWidth="1"/>
    <col min="3074" max="3074" width="57.5703125" style="27" customWidth="1"/>
    <col min="3075" max="3075" width="16.42578125" style="27" customWidth="1"/>
    <col min="3076" max="3077" width="17.7109375" style="27" bestFit="1" customWidth="1"/>
    <col min="3078" max="3078" width="15.7109375" style="27" customWidth="1"/>
    <col min="3079" max="3079" width="15.7109375" style="27" bestFit="1" customWidth="1"/>
    <col min="3080" max="3080" width="19.7109375" style="27" customWidth="1"/>
    <col min="3081" max="3081" width="15.42578125" style="27" bestFit="1" customWidth="1"/>
    <col min="3082" max="3082" width="9.42578125" style="27" bestFit="1" customWidth="1"/>
    <col min="3083" max="3083" width="15.42578125" style="27" bestFit="1" customWidth="1"/>
    <col min="3084" max="3084" width="9.42578125" style="27" bestFit="1" customWidth="1"/>
    <col min="3085" max="3328" width="9.140625" style="27"/>
    <col min="3329" max="3329" width="19" style="27" customWidth="1"/>
    <col min="3330" max="3330" width="57.5703125" style="27" customWidth="1"/>
    <col min="3331" max="3331" width="16.42578125" style="27" customWidth="1"/>
    <col min="3332" max="3333" width="17.7109375" style="27" bestFit="1" customWidth="1"/>
    <col min="3334" max="3334" width="15.7109375" style="27" customWidth="1"/>
    <col min="3335" max="3335" width="15.7109375" style="27" bestFit="1" customWidth="1"/>
    <col min="3336" max="3336" width="19.7109375" style="27" customWidth="1"/>
    <col min="3337" max="3337" width="15.42578125" style="27" bestFit="1" customWidth="1"/>
    <col min="3338" max="3338" width="9.42578125" style="27" bestFit="1" customWidth="1"/>
    <col min="3339" max="3339" width="15.42578125" style="27" bestFit="1" customWidth="1"/>
    <col min="3340" max="3340" width="9.42578125" style="27" bestFit="1" customWidth="1"/>
    <col min="3341" max="3584" width="9.140625" style="27"/>
    <col min="3585" max="3585" width="19" style="27" customWidth="1"/>
    <col min="3586" max="3586" width="57.5703125" style="27" customWidth="1"/>
    <col min="3587" max="3587" width="16.42578125" style="27" customWidth="1"/>
    <col min="3588" max="3589" width="17.7109375" style="27" bestFit="1" customWidth="1"/>
    <col min="3590" max="3590" width="15.7109375" style="27" customWidth="1"/>
    <col min="3591" max="3591" width="15.7109375" style="27" bestFit="1" customWidth="1"/>
    <col min="3592" max="3592" width="19.7109375" style="27" customWidth="1"/>
    <col min="3593" max="3593" width="15.42578125" style="27" bestFit="1" customWidth="1"/>
    <col min="3594" max="3594" width="9.42578125" style="27" bestFit="1" customWidth="1"/>
    <col min="3595" max="3595" width="15.42578125" style="27" bestFit="1" customWidth="1"/>
    <col min="3596" max="3596" width="9.42578125" style="27" bestFit="1" customWidth="1"/>
    <col min="3597" max="3840" width="9.140625" style="27"/>
    <col min="3841" max="3841" width="19" style="27" customWidth="1"/>
    <col min="3842" max="3842" width="57.5703125" style="27" customWidth="1"/>
    <col min="3843" max="3843" width="16.42578125" style="27" customWidth="1"/>
    <col min="3844" max="3845" width="17.7109375" style="27" bestFit="1" customWidth="1"/>
    <col min="3846" max="3846" width="15.7109375" style="27" customWidth="1"/>
    <col min="3847" max="3847" width="15.7109375" style="27" bestFit="1" customWidth="1"/>
    <col min="3848" max="3848" width="19.7109375" style="27" customWidth="1"/>
    <col min="3849" max="3849" width="15.42578125" style="27" bestFit="1" customWidth="1"/>
    <col min="3850" max="3850" width="9.42578125" style="27" bestFit="1" customWidth="1"/>
    <col min="3851" max="3851" width="15.42578125" style="27" bestFit="1" customWidth="1"/>
    <col min="3852" max="3852" width="9.42578125" style="27" bestFit="1" customWidth="1"/>
    <col min="3853" max="4096" width="9.140625" style="27"/>
    <col min="4097" max="4097" width="19" style="27" customWidth="1"/>
    <col min="4098" max="4098" width="57.5703125" style="27" customWidth="1"/>
    <col min="4099" max="4099" width="16.42578125" style="27" customWidth="1"/>
    <col min="4100" max="4101" width="17.7109375" style="27" bestFit="1" customWidth="1"/>
    <col min="4102" max="4102" width="15.7109375" style="27" customWidth="1"/>
    <col min="4103" max="4103" width="15.7109375" style="27" bestFit="1" customWidth="1"/>
    <col min="4104" max="4104" width="19.7109375" style="27" customWidth="1"/>
    <col min="4105" max="4105" width="15.42578125" style="27" bestFit="1" customWidth="1"/>
    <col min="4106" max="4106" width="9.42578125" style="27" bestFit="1" customWidth="1"/>
    <col min="4107" max="4107" width="15.42578125" style="27" bestFit="1" customWidth="1"/>
    <col min="4108" max="4108" width="9.42578125" style="27" bestFit="1" customWidth="1"/>
    <col min="4109" max="4352" width="9.140625" style="27"/>
    <col min="4353" max="4353" width="19" style="27" customWidth="1"/>
    <col min="4354" max="4354" width="57.5703125" style="27" customWidth="1"/>
    <col min="4355" max="4355" width="16.42578125" style="27" customWidth="1"/>
    <col min="4356" max="4357" width="17.7109375" style="27" bestFit="1" customWidth="1"/>
    <col min="4358" max="4358" width="15.7109375" style="27" customWidth="1"/>
    <col min="4359" max="4359" width="15.7109375" style="27" bestFit="1" customWidth="1"/>
    <col min="4360" max="4360" width="19.7109375" style="27" customWidth="1"/>
    <col min="4361" max="4361" width="15.42578125" style="27" bestFit="1" customWidth="1"/>
    <col min="4362" max="4362" width="9.42578125" style="27" bestFit="1" customWidth="1"/>
    <col min="4363" max="4363" width="15.42578125" style="27" bestFit="1" customWidth="1"/>
    <col min="4364" max="4364" width="9.42578125" style="27" bestFit="1" customWidth="1"/>
    <col min="4365" max="4608" width="9.140625" style="27"/>
    <col min="4609" max="4609" width="19" style="27" customWidth="1"/>
    <col min="4610" max="4610" width="57.5703125" style="27" customWidth="1"/>
    <col min="4611" max="4611" width="16.42578125" style="27" customWidth="1"/>
    <col min="4612" max="4613" width="17.7109375" style="27" bestFit="1" customWidth="1"/>
    <col min="4614" max="4614" width="15.7109375" style="27" customWidth="1"/>
    <col min="4615" max="4615" width="15.7109375" style="27" bestFit="1" customWidth="1"/>
    <col min="4616" max="4616" width="19.7109375" style="27" customWidth="1"/>
    <col min="4617" max="4617" width="15.42578125" style="27" bestFit="1" customWidth="1"/>
    <col min="4618" max="4618" width="9.42578125" style="27" bestFit="1" customWidth="1"/>
    <col min="4619" max="4619" width="15.42578125" style="27" bestFit="1" customWidth="1"/>
    <col min="4620" max="4620" width="9.42578125" style="27" bestFit="1" customWidth="1"/>
    <col min="4621" max="4864" width="9.140625" style="27"/>
    <col min="4865" max="4865" width="19" style="27" customWidth="1"/>
    <col min="4866" max="4866" width="57.5703125" style="27" customWidth="1"/>
    <col min="4867" max="4867" width="16.42578125" style="27" customWidth="1"/>
    <col min="4868" max="4869" width="17.7109375" style="27" bestFit="1" customWidth="1"/>
    <col min="4870" max="4870" width="15.7109375" style="27" customWidth="1"/>
    <col min="4871" max="4871" width="15.7109375" style="27" bestFit="1" customWidth="1"/>
    <col min="4872" max="4872" width="19.7109375" style="27" customWidth="1"/>
    <col min="4873" max="4873" width="15.42578125" style="27" bestFit="1" customWidth="1"/>
    <col min="4874" max="4874" width="9.42578125" style="27" bestFit="1" customWidth="1"/>
    <col min="4875" max="4875" width="15.42578125" style="27" bestFit="1" customWidth="1"/>
    <col min="4876" max="4876" width="9.42578125" style="27" bestFit="1" customWidth="1"/>
    <col min="4877" max="5120" width="9.140625" style="27"/>
    <col min="5121" max="5121" width="19" style="27" customWidth="1"/>
    <col min="5122" max="5122" width="57.5703125" style="27" customWidth="1"/>
    <col min="5123" max="5123" width="16.42578125" style="27" customWidth="1"/>
    <col min="5124" max="5125" width="17.7109375" style="27" bestFit="1" customWidth="1"/>
    <col min="5126" max="5126" width="15.7109375" style="27" customWidth="1"/>
    <col min="5127" max="5127" width="15.7109375" style="27" bestFit="1" customWidth="1"/>
    <col min="5128" max="5128" width="19.7109375" style="27" customWidth="1"/>
    <col min="5129" max="5129" width="15.42578125" style="27" bestFit="1" customWidth="1"/>
    <col min="5130" max="5130" width="9.42578125" style="27" bestFit="1" customWidth="1"/>
    <col min="5131" max="5131" width="15.42578125" style="27" bestFit="1" customWidth="1"/>
    <col min="5132" max="5132" width="9.42578125" style="27" bestFit="1" customWidth="1"/>
    <col min="5133" max="5376" width="9.140625" style="27"/>
    <col min="5377" max="5377" width="19" style="27" customWidth="1"/>
    <col min="5378" max="5378" width="57.5703125" style="27" customWidth="1"/>
    <col min="5379" max="5379" width="16.42578125" style="27" customWidth="1"/>
    <col min="5380" max="5381" width="17.7109375" style="27" bestFit="1" customWidth="1"/>
    <col min="5382" max="5382" width="15.7109375" style="27" customWidth="1"/>
    <col min="5383" max="5383" width="15.7109375" style="27" bestFit="1" customWidth="1"/>
    <col min="5384" max="5384" width="19.7109375" style="27" customWidth="1"/>
    <col min="5385" max="5385" width="15.42578125" style="27" bestFit="1" customWidth="1"/>
    <col min="5386" max="5386" width="9.42578125" style="27" bestFit="1" customWidth="1"/>
    <col min="5387" max="5387" width="15.42578125" style="27" bestFit="1" customWidth="1"/>
    <col min="5388" max="5388" width="9.42578125" style="27" bestFit="1" customWidth="1"/>
    <col min="5389" max="5632" width="9.140625" style="27"/>
    <col min="5633" max="5633" width="19" style="27" customWidth="1"/>
    <col min="5634" max="5634" width="57.5703125" style="27" customWidth="1"/>
    <col min="5635" max="5635" width="16.42578125" style="27" customWidth="1"/>
    <col min="5636" max="5637" width="17.7109375" style="27" bestFit="1" customWidth="1"/>
    <col min="5638" max="5638" width="15.7109375" style="27" customWidth="1"/>
    <col min="5639" max="5639" width="15.7109375" style="27" bestFit="1" customWidth="1"/>
    <col min="5640" max="5640" width="19.7109375" style="27" customWidth="1"/>
    <col min="5641" max="5641" width="15.42578125" style="27" bestFit="1" customWidth="1"/>
    <col min="5642" max="5642" width="9.42578125" style="27" bestFit="1" customWidth="1"/>
    <col min="5643" max="5643" width="15.42578125" style="27" bestFit="1" customWidth="1"/>
    <col min="5644" max="5644" width="9.42578125" style="27" bestFit="1" customWidth="1"/>
    <col min="5645" max="5888" width="9.140625" style="27"/>
    <col min="5889" max="5889" width="19" style="27" customWidth="1"/>
    <col min="5890" max="5890" width="57.5703125" style="27" customWidth="1"/>
    <col min="5891" max="5891" width="16.42578125" style="27" customWidth="1"/>
    <col min="5892" max="5893" width="17.7109375" style="27" bestFit="1" customWidth="1"/>
    <col min="5894" max="5894" width="15.7109375" style="27" customWidth="1"/>
    <col min="5895" max="5895" width="15.7109375" style="27" bestFit="1" customWidth="1"/>
    <col min="5896" max="5896" width="19.7109375" style="27" customWidth="1"/>
    <col min="5897" max="5897" width="15.42578125" style="27" bestFit="1" customWidth="1"/>
    <col min="5898" max="5898" width="9.42578125" style="27" bestFit="1" customWidth="1"/>
    <col min="5899" max="5899" width="15.42578125" style="27" bestFit="1" customWidth="1"/>
    <col min="5900" max="5900" width="9.42578125" style="27" bestFit="1" customWidth="1"/>
    <col min="5901" max="6144" width="9.140625" style="27"/>
    <col min="6145" max="6145" width="19" style="27" customWidth="1"/>
    <col min="6146" max="6146" width="57.5703125" style="27" customWidth="1"/>
    <col min="6147" max="6147" width="16.42578125" style="27" customWidth="1"/>
    <col min="6148" max="6149" width="17.7109375" style="27" bestFit="1" customWidth="1"/>
    <col min="6150" max="6150" width="15.7109375" style="27" customWidth="1"/>
    <col min="6151" max="6151" width="15.7109375" style="27" bestFit="1" customWidth="1"/>
    <col min="6152" max="6152" width="19.7109375" style="27" customWidth="1"/>
    <col min="6153" max="6153" width="15.42578125" style="27" bestFit="1" customWidth="1"/>
    <col min="6154" max="6154" width="9.42578125" style="27" bestFit="1" customWidth="1"/>
    <col min="6155" max="6155" width="15.42578125" style="27" bestFit="1" customWidth="1"/>
    <col min="6156" max="6156" width="9.42578125" style="27" bestFit="1" customWidth="1"/>
    <col min="6157" max="6400" width="9.140625" style="27"/>
    <col min="6401" max="6401" width="19" style="27" customWidth="1"/>
    <col min="6402" max="6402" width="57.5703125" style="27" customWidth="1"/>
    <col min="6403" max="6403" width="16.42578125" style="27" customWidth="1"/>
    <col min="6404" max="6405" width="17.7109375" style="27" bestFit="1" customWidth="1"/>
    <col min="6406" max="6406" width="15.7109375" style="27" customWidth="1"/>
    <col min="6407" max="6407" width="15.7109375" style="27" bestFit="1" customWidth="1"/>
    <col min="6408" max="6408" width="19.7109375" style="27" customWidth="1"/>
    <col min="6409" max="6409" width="15.42578125" style="27" bestFit="1" customWidth="1"/>
    <col min="6410" max="6410" width="9.42578125" style="27" bestFit="1" customWidth="1"/>
    <col min="6411" max="6411" width="15.42578125" style="27" bestFit="1" customWidth="1"/>
    <col min="6412" max="6412" width="9.42578125" style="27" bestFit="1" customWidth="1"/>
    <col min="6413" max="6656" width="9.140625" style="27"/>
    <col min="6657" max="6657" width="19" style="27" customWidth="1"/>
    <col min="6658" max="6658" width="57.5703125" style="27" customWidth="1"/>
    <col min="6659" max="6659" width="16.42578125" style="27" customWidth="1"/>
    <col min="6660" max="6661" width="17.7109375" style="27" bestFit="1" customWidth="1"/>
    <col min="6662" max="6662" width="15.7109375" style="27" customWidth="1"/>
    <col min="6663" max="6663" width="15.7109375" style="27" bestFit="1" customWidth="1"/>
    <col min="6664" max="6664" width="19.7109375" style="27" customWidth="1"/>
    <col min="6665" max="6665" width="15.42578125" style="27" bestFit="1" customWidth="1"/>
    <col min="6666" max="6666" width="9.42578125" style="27" bestFit="1" customWidth="1"/>
    <col min="6667" max="6667" width="15.42578125" style="27" bestFit="1" customWidth="1"/>
    <col min="6668" max="6668" width="9.42578125" style="27" bestFit="1" customWidth="1"/>
    <col min="6669" max="6912" width="9.140625" style="27"/>
    <col min="6913" max="6913" width="19" style="27" customWidth="1"/>
    <col min="6914" max="6914" width="57.5703125" style="27" customWidth="1"/>
    <col min="6915" max="6915" width="16.42578125" style="27" customWidth="1"/>
    <col min="6916" max="6917" width="17.7109375" style="27" bestFit="1" customWidth="1"/>
    <col min="6918" max="6918" width="15.7109375" style="27" customWidth="1"/>
    <col min="6919" max="6919" width="15.7109375" style="27" bestFit="1" customWidth="1"/>
    <col min="6920" max="6920" width="19.7109375" style="27" customWidth="1"/>
    <col min="6921" max="6921" width="15.42578125" style="27" bestFit="1" customWidth="1"/>
    <col min="6922" max="6922" width="9.42578125" style="27" bestFit="1" customWidth="1"/>
    <col min="6923" max="6923" width="15.42578125" style="27" bestFit="1" customWidth="1"/>
    <col min="6924" max="6924" width="9.42578125" style="27" bestFit="1" customWidth="1"/>
    <col min="6925" max="7168" width="9.140625" style="27"/>
    <col min="7169" max="7169" width="19" style="27" customWidth="1"/>
    <col min="7170" max="7170" width="57.5703125" style="27" customWidth="1"/>
    <col min="7171" max="7171" width="16.42578125" style="27" customWidth="1"/>
    <col min="7172" max="7173" width="17.7109375" style="27" bestFit="1" customWidth="1"/>
    <col min="7174" max="7174" width="15.7109375" style="27" customWidth="1"/>
    <col min="7175" max="7175" width="15.7109375" style="27" bestFit="1" customWidth="1"/>
    <col min="7176" max="7176" width="19.7109375" style="27" customWidth="1"/>
    <col min="7177" max="7177" width="15.42578125" style="27" bestFit="1" customWidth="1"/>
    <col min="7178" max="7178" width="9.42578125" style="27" bestFit="1" customWidth="1"/>
    <col min="7179" max="7179" width="15.42578125" style="27" bestFit="1" customWidth="1"/>
    <col min="7180" max="7180" width="9.42578125" style="27" bestFit="1" customWidth="1"/>
    <col min="7181" max="7424" width="9.140625" style="27"/>
    <col min="7425" max="7425" width="19" style="27" customWidth="1"/>
    <col min="7426" max="7426" width="57.5703125" style="27" customWidth="1"/>
    <col min="7427" max="7427" width="16.42578125" style="27" customWidth="1"/>
    <col min="7428" max="7429" width="17.7109375" style="27" bestFit="1" customWidth="1"/>
    <col min="7430" max="7430" width="15.7109375" style="27" customWidth="1"/>
    <col min="7431" max="7431" width="15.7109375" style="27" bestFit="1" customWidth="1"/>
    <col min="7432" max="7432" width="19.7109375" style="27" customWidth="1"/>
    <col min="7433" max="7433" width="15.42578125" style="27" bestFit="1" customWidth="1"/>
    <col min="7434" max="7434" width="9.42578125" style="27" bestFit="1" customWidth="1"/>
    <col min="7435" max="7435" width="15.42578125" style="27" bestFit="1" customWidth="1"/>
    <col min="7436" max="7436" width="9.42578125" style="27" bestFit="1" customWidth="1"/>
    <col min="7437" max="7680" width="9.140625" style="27"/>
    <col min="7681" max="7681" width="19" style="27" customWidth="1"/>
    <col min="7682" max="7682" width="57.5703125" style="27" customWidth="1"/>
    <col min="7683" max="7683" width="16.42578125" style="27" customWidth="1"/>
    <col min="7684" max="7685" width="17.7109375" style="27" bestFit="1" customWidth="1"/>
    <col min="7686" max="7686" width="15.7109375" style="27" customWidth="1"/>
    <col min="7687" max="7687" width="15.7109375" style="27" bestFit="1" customWidth="1"/>
    <col min="7688" max="7688" width="19.7109375" style="27" customWidth="1"/>
    <col min="7689" max="7689" width="15.42578125" style="27" bestFit="1" customWidth="1"/>
    <col min="7690" max="7690" width="9.42578125" style="27" bestFit="1" customWidth="1"/>
    <col min="7691" max="7691" width="15.42578125" style="27" bestFit="1" customWidth="1"/>
    <col min="7692" max="7692" width="9.42578125" style="27" bestFit="1" customWidth="1"/>
    <col min="7693" max="7936" width="9.140625" style="27"/>
    <col min="7937" max="7937" width="19" style="27" customWidth="1"/>
    <col min="7938" max="7938" width="57.5703125" style="27" customWidth="1"/>
    <col min="7939" max="7939" width="16.42578125" style="27" customWidth="1"/>
    <col min="7940" max="7941" width="17.7109375" style="27" bestFit="1" customWidth="1"/>
    <col min="7942" max="7942" width="15.7109375" style="27" customWidth="1"/>
    <col min="7943" max="7943" width="15.7109375" style="27" bestFit="1" customWidth="1"/>
    <col min="7944" max="7944" width="19.7109375" style="27" customWidth="1"/>
    <col min="7945" max="7945" width="15.42578125" style="27" bestFit="1" customWidth="1"/>
    <col min="7946" max="7946" width="9.42578125" style="27" bestFit="1" customWidth="1"/>
    <col min="7947" max="7947" width="15.42578125" style="27" bestFit="1" customWidth="1"/>
    <col min="7948" max="7948" width="9.42578125" style="27" bestFit="1" customWidth="1"/>
    <col min="7949" max="8192" width="9.140625" style="27"/>
    <col min="8193" max="8193" width="19" style="27" customWidth="1"/>
    <col min="8194" max="8194" width="57.5703125" style="27" customWidth="1"/>
    <col min="8195" max="8195" width="16.42578125" style="27" customWidth="1"/>
    <col min="8196" max="8197" width="17.7109375" style="27" bestFit="1" customWidth="1"/>
    <col min="8198" max="8198" width="15.7109375" style="27" customWidth="1"/>
    <col min="8199" max="8199" width="15.7109375" style="27" bestFit="1" customWidth="1"/>
    <col min="8200" max="8200" width="19.7109375" style="27" customWidth="1"/>
    <col min="8201" max="8201" width="15.42578125" style="27" bestFit="1" customWidth="1"/>
    <col min="8202" max="8202" width="9.42578125" style="27" bestFit="1" customWidth="1"/>
    <col min="8203" max="8203" width="15.42578125" style="27" bestFit="1" customWidth="1"/>
    <col min="8204" max="8204" width="9.42578125" style="27" bestFit="1" customWidth="1"/>
    <col min="8205" max="8448" width="9.140625" style="27"/>
    <col min="8449" max="8449" width="19" style="27" customWidth="1"/>
    <col min="8450" max="8450" width="57.5703125" style="27" customWidth="1"/>
    <col min="8451" max="8451" width="16.42578125" style="27" customWidth="1"/>
    <col min="8452" max="8453" width="17.7109375" style="27" bestFit="1" customWidth="1"/>
    <col min="8454" max="8454" width="15.7109375" style="27" customWidth="1"/>
    <col min="8455" max="8455" width="15.7109375" style="27" bestFit="1" customWidth="1"/>
    <col min="8456" max="8456" width="19.7109375" style="27" customWidth="1"/>
    <col min="8457" max="8457" width="15.42578125" style="27" bestFit="1" customWidth="1"/>
    <col min="8458" max="8458" width="9.42578125" style="27" bestFit="1" customWidth="1"/>
    <col min="8459" max="8459" width="15.42578125" style="27" bestFit="1" customWidth="1"/>
    <col min="8460" max="8460" width="9.42578125" style="27" bestFit="1" customWidth="1"/>
    <col min="8461" max="8704" width="9.140625" style="27"/>
    <col min="8705" max="8705" width="19" style="27" customWidth="1"/>
    <col min="8706" max="8706" width="57.5703125" style="27" customWidth="1"/>
    <col min="8707" max="8707" width="16.42578125" style="27" customWidth="1"/>
    <col min="8708" max="8709" width="17.7109375" style="27" bestFit="1" customWidth="1"/>
    <col min="8710" max="8710" width="15.7109375" style="27" customWidth="1"/>
    <col min="8711" max="8711" width="15.7109375" style="27" bestFit="1" customWidth="1"/>
    <col min="8712" max="8712" width="19.7109375" style="27" customWidth="1"/>
    <col min="8713" max="8713" width="15.42578125" style="27" bestFit="1" customWidth="1"/>
    <col min="8714" max="8714" width="9.42578125" style="27" bestFit="1" customWidth="1"/>
    <col min="8715" max="8715" width="15.42578125" style="27" bestFit="1" customWidth="1"/>
    <col min="8716" max="8716" width="9.42578125" style="27" bestFit="1" customWidth="1"/>
    <col min="8717" max="8960" width="9.140625" style="27"/>
    <col min="8961" max="8961" width="19" style="27" customWidth="1"/>
    <col min="8962" max="8962" width="57.5703125" style="27" customWidth="1"/>
    <col min="8963" max="8963" width="16.42578125" style="27" customWidth="1"/>
    <col min="8964" max="8965" width="17.7109375" style="27" bestFit="1" customWidth="1"/>
    <col min="8966" max="8966" width="15.7109375" style="27" customWidth="1"/>
    <col min="8967" max="8967" width="15.7109375" style="27" bestFit="1" customWidth="1"/>
    <col min="8968" max="8968" width="19.7109375" style="27" customWidth="1"/>
    <col min="8969" max="8969" width="15.42578125" style="27" bestFit="1" customWidth="1"/>
    <col min="8970" max="8970" width="9.42578125" style="27" bestFit="1" customWidth="1"/>
    <col min="8971" max="8971" width="15.42578125" style="27" bestFit="1" customWidth="1"/>
    <col min="8972" max="8972" width="9.42578125" style="27" bestFit="1" customWidth="1"/>
    <col min="8973" max="9216" width="9.140625" style="27"/>
    <col min="9217" max="9217" width="19" style="27" customWidth="1"/>
    <col min="9218" max="9218" width="57.5703125" style="27" customWidth="1"/>
    <col min="9219" max="9219" width="16.42578125" style="27" customWidth="1"/>
    <col min="9220" max="9221" width="17.7109375" style="27" bestFit="1" customWidth="1"/>
    <col min="9222" max="9222" width="15.7109375" style="27" customWidth="1"/>
    <col min="9223" max="9223" width="15.7109375" style="27" bestFit="1" customWidth="1"/>
    <col min="9224" max="9224" width="19.7109375" style="27" customWidth="1"/>
    <col min="9225" max="9225" width="15.42578125" style="27" bestFit="1" customWidth="1"/>
    <col min="9226" max="9226" width="9.42578125" style="27" bestFit="1" customWidth="1"/>
    <col min="9227" max="9227" width="15.42578125" style="27" bestFit="1" customWidth="1"/>
    <col min="9228" max="9228" width="9.42578125" style="27" bestFit="1" customWidth="1"/>
    <col min="9229" max="9472" width="9.140625" style="27"/>
    <col min="9473" max="9473" width="19" style="27" customWidth="1"/>
    <col min="9474" max="9474" width="57.5703125" style="27" customWidth="1"/>
    <col min="9475" max="9475" width="16.42578125" style="27" customWidth="1"/>
    <col min="9476" max="9477" width="17.7109375" style="27" bestFit="1" customWidth="1"/>
    <col min="9478" max="9478" width="15.7109375" style="27" customWidth="1"/>
    <col min="9479" max="9479" width="15.7109375" style="27" bestFit="1" customWidth="1"/>
    <col min="9480" max="9480" width="19.7109375" style="27" customWidth="1"/>
    <col min="9481" max="9481" width="15.42578125" style="27" bestFit="1" customWidth="1"/>
    <col min="9482" max="9482" width="9.42578125" style="27" bestFit="1" customWidth="1"/>
    <col min="9483" max="9483" width="15.42578125" style="27" bestFit="1" customWidth="1"/>
    <col min="9484" max="9484" width="9.42578125" style="27" bestFit="1" customWidth="1"/>
    <col min="9485" max="9728" width="9.140625" style="27"/>
    <col min="9729" max="9729" width="19" style="27" customWidth="1"/>
    <col min="9730" max="9730" width="57.5703125" style="27" customWidth="1"/>
    <col min="9731" max="9731" width="16.42578125" style="27" customWidth="1"/>
    <col min="9732" max="9733" width="17.7109375" style="27" bestFit="1" customWidth="1"/>
    <col min="9734" max="9734" width="15.7109375" style="27" customWidth="1"/>
    <col min="9735" max="9735" width="15.7109375" style="27" bestFit="1" customWidth="1"/>
    <col min="9736" max="9736" width="19.7109375" style="27" customWidth="1"/>
    <col min="9737" max="9737" width="15.42578125" style="27" bestFit="1" customWidth="1"/>
    <col min="9738" max="9738" width="9.42578125" style="27" bestFit="1" customWidth="1"/>
    <col min="9739" max="9739" width="15.42578125" style="27" bestFit="1" customWidth="1"/>
    <col min="9740" max="9740" width="9.42578125" style="27" bestFit="1" customWidth="1"/>
    <col min="9741" max="9984" width="9.140625" style="27"/>
    <col min="9985" max="9985" width="19" style="27" customWidth="1"/>
    <col min="9986" max="9986" width="57.5703125" style="27" customWidth="1"/>
    <col min="9987" max="9987" width="16.42578125" style="27" customWidth="1"/>
    <col min="9988" max="9989" width="17.7109375" style="27" bestFit="1" customWidth="1"/>
    <col min="9990" max="9990" width="15.7109375" style="27" customWidth="1"/>
    <col min="9991" max="9991" width="15.7109375" style="27" bestFit="1" customWidth="1"/>
    <col min="9992" max="9992" width="19.7109375" style="27" customWidth="1"/>
    <col min="9993" max="9993" width="15.42578125" style="27" bestFit="1" customWidth="1"/>
    <col min="9994" max="9994" width="9.42578125" style="27" bestFit="1" customWidth="1"/>
    <col min="9995" max="9995" width="15.42578125" style="27" bestFit="1" customWidth="1"/>
    <col min="9996" max="9996" width="9.42578125" style="27" bestFit="1" customWidth="1"/>
    <col min="9997" max="10240" width="9.140625" style="27"/>
    <col min="10241" max="10241" width="19" style="27" customWidth="1"/>
    <col min="10242" max="10242" width="57.5703125" style="27" customWidth="1"/>
    <col min="10243" max="10243" width="16.42578125" style="27" customWidth="1"/>
    <col min="10244" max="10245" width="17.7109375" style="27" bestFit="1" customWidth="1"/>
    <col min="10246" max="10246" width="15.7109375" style="27" customWidth="1"/>
    <col min="10247" max="10247" width="15.7109375" style="27" bestFit="1" customWidth="1"/>
    <col min="10248" max="10248" width="19.7109375" style="27" customWidth="1"/>
    <col min="10249" max="10249" width="15.42578125" style="27" bestFit="1" customWidth="1"/>
    <col min="10250" max="10250" width="9.42578125" style="27" bestFit="1" customWidth="1"/>
    <col min="10251" max="10251" width="15.42578125" style="27" bestFit="1" customWidth="1"/>
    <col min="10252" max="10252" width="9.42578125" style="27" bestFit="1" customWidth="1"/>
    <col min="10253" max="10496" width="9.140625" style="27"/>
    <col min="10497" max="10497" width="19" style="27" customWidth="1"/>
    <col min="10498" max="10498" width="57.5703125" style="27" customWidth="1"/>
    <col min="10499" max="10499" width="16.42578125" style="27" customWidth="1"/>
    <col min="10500" max="10501" width="17.7109375" style="27" bestFit="1" customWidth="1"/>
    <col min="10502" max="10502" width="15.7109375" style="27" customWidth="1"/>
    <col min="10503" max="10503" width="15.7109375" style="27" bestFit="1" customWidth="1"/>
    <col min="10504" max="10504" width="19.7109375" style="27" customWidth="1"/>
    <col min="10505" max="10505" width="15.42578125" style="27" bestFit="1" customWidth="1"/>
    <col min="10506" max="10506" width="9.42578125" style="27" bestFit="1" customWidth="1"/>
    <col min="10507" max="10507" width="15.42578125" style="27" bestFit="1" customWidth="1"/>
    <col min="10508" max="10508" width="9.42578125" style="27" bestFit="1" customWidth="1"/>
    <col min="10509" max="10752" width="9.140625" style="27"/>
    <col min="10753" max="10753" width="19" style="27" customWidth="1"/>
    <col min="10754" max="10754" width="57.5703125" style="27" customWidth="1"/>
    <col min="10755" max="10755" width="16.42578125" style="27" customWidth="1"/>
    <col min="10756" max="10757" width="17.7109375" style="27" bestFit="1" customWidth="1"/>
    <col min="10758" max="10758" width="15.7109375" style="27" customWidth="1"/>
    <col min="10759" max="10759" width="15.7109375" style="27" bestFit="1" customWidth="1"/>
    <col min="10760" max="10760" width="19.7109375" style="27" customWidth="1"/>
    <col min="10761" max="10761" width="15.42578125" style="27" bestFit="1" customWidth="1"/>
    <col min="10762" max="10762" width="9.42578125" style="27" bestFit="1" customWidth="1"/>
    <col min="10763" max="10763" width="15.42578125" style="27" bestFit="1" customWidth="1"/>
    <col min="10764" max="10764" width="9.42578125" style="27" bestFit="1" customWidth="1"/>
    <col min="10765" max="11008" width="9.140625" style="27"/>
    <col min="11009" max="11009" width="19" style="27" customWidth="1"/>
    <col min="11010" max="11010" width="57.5703125" style="27" customWidth="1"/>
    <col min="11011" max="11011" width="16.42578125" style="27" customWidth="1"/>
    <col min="11012" max="11013" width="17.7109375" style="27" bestFit="1" customWidth="1"/>
    <col min="11014" max="11014" width="15.7109375" style="27" customWidth="1"/>
    <col min="11015" max="11015" width="15.7109375" style="27" bestFit="1" customWidth="1"/>
    <col min="11016" max="11016" width="19.7109375" style="27" customWidth="1"/>
    <col min="11017" max="11017" width="15.42578125" style="27" bestFit="1" customWidth="1"/>
    <col min="11018" max="11018" width="9.42578125" style="27" bestFit="1" customWidth="1"/>
    <col min="11019" max="11019" width="15.42578125" style="27" bestFit="1" customWidth="1"/>
    <col min="11020" max="11020" width="9.42578125" style="27" bestFit="1" customWidth="1"/>
    <col min="11021" max="11264" width="9.140625" style="27"/>
    <col min="11265" max="11265" width="19" style="27" customWidth="1"/>
    <col min="11266" max="11266" width="57.5703125" style="27" customWidth="1"/>
    <col min="11267" max="11267" width="16.42578125" style="27" customWidth="1"/>
    <col min="11268" max="11269" width="17.7109375" style="27" bestFit="1" customWidth="1"/>
    <col min="11270" max="11270" width="15.7109375" style="27" customWidth="1"/>
    <col min="11271" max="11271" width="15.7109375" style="27" bestFit="1" customWidth="1"/>
    <col min="11272" max="11272" width="19.7109375" style="27" customWidth="1"/>
    <col min="11273" max="11273" width="15.42578125" style="27" bestFit="1" customWidth="1"/>
    <col min="11274" max="11274" width="9.42578125" style="27" bestFit="1" customWidth="1"/>
    <col min="11275" max="11275" width="15.42578125" style="27" bestFit="1" customWidth="1"/>
    <col min="11276" max="11276" width="9.42578125" style="27" bestFit="1" customWidth="1"/>
    <col min="11277" max="11520" width="9.140625" style="27"/>
    <col min="11521" max="11521" width="19" style="27" customWidth="1"/>
    <col min="11522" max="11522" width="57.5703125" style="27" customWidth="1"/>
    <col min="11523" max="11523" width="16.42578125" style="27" customWidth="1"/>
    <col min="11524" max="11525" width="17.7109375" style="27" bestFit="1" customWidth="1"/>
    <col min="11526" max="11526" width="15.7109375" style="27" customWidth="1"/>
    <col min="11527" max="11527" width="15.7109375" style="27" bestFit="1" customWidth="1"/>
    <col min="11528" max="11528" width="19.7109375" style="27" customWidth="1"/>
    <col min="11529" max="11529" width="15.42578125" style="27" bestFit="1" customWidth="1"/>
    <col min="11530" max="11530" width="9.42578125" style="27" bestFit="1" customWidth="1"/>
    <col min="11531" max="11531" width="15.42578125" style="27" bestFit="1" customWidth="1"/>
    <col min="11532" max="11532" width="9.42578125" style="27" bestFit="1" customWidth="1"/>
    <col min="11533" max="11776" width="9.140625" style="27"/>
    <col min="11777" max="11777" width="19" style="27" customWidth="1"/>
    <col min="11778" max="11778" width="57.5703125" style="27" customWidth="1"/>
    <col min="11779" max="11779" width="16.42578125" style="27" customWidth="1"/>
    <col min="11780" max="11781" width="17.7109375" style="27" bestFit="1" customWidth="1"/>
    <col min="11782" max="11782" width="15.7109375" style="27" customWidth="1"/>
    <col min="11783" max="11783" width="15.7109375" style="27" bestFit="1" customWidth="1"/>
    <col min="11784" max="11784" width="19.7109375" style="27" customWidth="1"/>
    <col min="11785" max="11785" width="15.42578125" style="27" bestFit="1" customWidth="1"/>
    <col min="11786" max="11786" width="9.42578125" style="27" bestFit="1" customWidth="1"/>
    <col min="11787" max="11787" width="15.42578125" style="27" bestFit="1" customWidth="1"/>
    <col min="11788" max="11788" width="9.42578125" style="27" bestFit="1" customWidth="1"/>
    <col min="11789" max="12032" width="9.140625" style="27"/>
    <col min="12033" max="12033" width="19" style="27" customWidth="1"/>
    <col min="12034" max="12034" width="57.5703125" style="27" customWidth="1"/>
    <col min="12035" max="12035" width="16.42578125" style="27" customWidth="1"/>
    <col min="12036" max="12037" width="17.7109375" style="27" bestFit="1" customWidth="1"/>
    <col min="12038" max="12038" width="15.7109375" style="27" customWidth="1"/>
    <col min="12039" max="12039" width="15.7109375" style="27" bestFit="1" customWidth="1"/>
    <col min="12040" max="12040" width="19.7109375" style="27" customWidth="1"/>
    <col min="12041" max="12041" width="15.42578125" style="27" bestFit="1" customWidth="1"/>
    <col min="12042" max="12042" width="9.42578125" style="27" bestFit="1" customWidth="1"/>
    <col min="12043" max="12043" width="15.42578125" style="27" bestFit="1" customWidth="1"/>
    <col min="12044" max="12044" width="9.42578125" style="27" bestFit="1" customWidth="1"/>
    <col min="12045" max="12288" width="9.140625" style="27"/>
    <col min="12289" max="12289" width="19" style="27" customWidth="1"/>
    <col min="12290" max="12290" width="57.5703125" style="27" customWidth="1"/>
    <col min="12291" max="12291" width="16.42578125" style="27" customWidth="1"/>
    <col min="12292" max="12293" width="17.7109375" style="27" bestFit="1" customWidth="1"/>
    <col min="12294" max="12294" width="15.7109375" style="27" customWidth="1"/>
    <col min="12295" max="12295" width="15.7109375" style="27" bestFit="1" customWidth="1"/>
    <col min="12296" max="12296" width="19.7109375" style="27" customWidth="1"/>
    <col min="12297" max="12297" width="15.42578125" style="27" bestFit="1" customWidth="1"/>
    <col min="12298" max="12298" width="9.42578125" style="27" bestFit="1" customWidth="1"/>
    <col min="12299" max="12299" width="15.42578125" style="27" bestFit="1" customWidth="1"/>
    <col min="12300" max="12300" width="9.42578125" style="27" bestFit="1" customWidth="1"/>
    <col min="12301" max="12544" width="9.140625" style="27"/>
    <col min="12545" max="12545" width="19" style="27" customWidth="1"/>
    <col min="12546" max="12546" width="57.5703125" style="27" customWidth="1"/>
    <col min="12547" max="12547" width="16.42578125" style="27" customWidth="1"/>
    <col min="12548" max="12549" width="17.7109375" style="27" bestFit="1" customWidth="1"/>
    <col min="12550" max="12550" width="15.7109375" style="27" customWidth="1"/>
    <col min="12551" max="12551" width="15.7109375" style="27" bestFit="1" customWidth="1"/>
    <col min="12552" max="12552" width="19.7109375" style="27" customWidth="1"/>
    <col min="12553" max="12553" width="15.42578125" style="27" bestFit="1" customWidth="1"/>
    <col min="12554" max="12554" width="9.42578125" style="27" bestFit="1" customWidth="1"/>
    <col min="12555" max="12555" width="15.42578125" style="27" bestFit="1" customWidth="1"/>
    <col min="12556" max="12556" width="9.42578125" style="27" bestFit="1" customWidth="1"/>
    <col min="12557" max="12800" width="9.140625" style="27"/>
    <col min="12801" max="12801" width="19" style="27" customWidth="1"/>
    <col min="12802" max="12802" width="57.5703125" style="27" customWidth="1"/>
    <col min="12803" max="12803" width="16.42578125" style="27" customWidth="1"/>
    <col min="12804" max="12805" width="17.7109375" style="27" bestFit="1" customWidth="1"/>
    <col min="12806" max="12806" width="15.7109375" style="27" customWidth="1"/>
    <col min="12807" max="12807" width="15.7109375" style="27" bestFit="1" customWidth="1"/>
    <col min="12808" max="12808" width="19.7109375" style="27" customWidth="1"/>
    <col min="12809" max="12809" width="15.42578125" style="27" bestFit="1" customWidth="1"/>
    <col min="12810" max="12810" width="9.42578125" style="27" bestFit="1" customWidth="1"/>
    <col min="12811" max="12811" width="15.42578125" style="27" bestFit="1" customWidth="1"/>
    <col min="12812" max="12812" width="9.42578125" style="27" bestFit="1" customWidth="1"/>
    <col min="12813" max="13056" width="9.140625" style="27"/>
    <col min="13057" max="13057" width="19" style="27" customWidth="1"/>
    <col min="13058" max="13058" width="57.5703125" style="27" customWidth="1"/>
    <col min="13059" max="13059" width="16.42578125" style="27" customWidth="1"/>
    <col min="13060" max="13061" width="17.7109375" style="27" bestFit="1" customWidth="1"/>
    <col min="13062" max="13062" width="15.7109375" style="27" customWidth="1"/>
    <col min="13063" max="13063" width="15.7109375" style="27" bestFit="1" customWidth="1"/>
    <col min="13064" max="13064" width="19.7109375" style="27" customWidth="1"/>
    <col min="13065" max="13065" width="15.42578125" style="27" bestFit="1" customWidth="1"/>
    <col min="13066" max="13066" width="9.42578125" style="27" bestFit="1" customWidth="1"/>
    <col min="13067" max="13067" width="15.42578125" style="27" bestFit="1" customWidth="1"/>
    <col min="13068" max="13068" width="9.42578125" style="27" bestFit="1" customWidth="1"/>
    <col min="13069" max="13312" width="9.140625" style="27"/>
    <col min="13313" max="13313" width="19" style="27" customWidth="1"/>
    <col min="13314" max="13314" width="57.5703125" style="27" customWidth="1"/>
    <col min="13315" max="13315" width="16.42578125" style="27" customWidth="1"/>
    <col min="13316" max="13317" width="17.7109375" style="27" bestFit="1" customWidth="1"/>
    <col min="13318" max="13318" width="15.7109375" style="27" customWidth="1"/>
    <col min="13319" max="13319" width="15.7109375" style="27" bestFit="1" customWidth="1"/>
    <col min="13320" max="13320" width="19.7109375" style="27" customWidth="1"/>
    <col min="13321" max="13321" width="15.42578125" style="27" bestFit="1" customWidth="1"/>
    <col min="13322" max="13322" width="9.42578125" style="27" bestFit="1" customWidth="1"/>
    <col min="13323" max="13323" width="15.42578125" style="27" bestFit="1" customWidth="1"/>
    <col min="13324" max="13324" width="9.42578125" style="27" bestFit="1" customWidth="1"/>
    <col min="13325" max="13568" width="9.140625" style="27"/>
    <col min="13569" max="13569" width="19" style="27" customWidth="1"/>
    <col min="13570" max="13570" width="57.5703125" style="27" customWidth="1"/>
    <col min="13571" max="13571" width="16.42578125" style="27" customWidth="1"/>
    <col min="13572" max="13573" width="17.7109375" style="27" bestFit="1" customWidth="1"/>
    <col min="13574" max="13574" width="15.7109375" style="27" customWidth="1"/>
    <col min="13575" max="13575" width="15.7109375" style="27" bestFit="1" customWidth="1"/>
    <col min="13576" max="13576" width="19.7109375" style="27" customWidth="1"/>
    <col min="13577" max="13577" width="15.42578125" style="27" bestFit="1" customWidth="1"/>
    <col min="13578" max="13578" width="9.42578125" style="27" bestFit="1" customWidth="1"/>
    <col min="13579" max="13579" width="15.42578125" style="27" bestFit="1" customWidth="1"/>
    <col min="13580" max="13580" width="9.42578125" style="27" bestFit="1" customWidth="1"/>
    <col min="13581" max="13824" width="9.140625" style="27"/>
    <col min="13825" max="13825" width="19" style="27" customWidth="1"/>
    <col min="13826" max="13826" width="57.5703125" style="27" customWidth="1"/>
    <col min="13827" max="13827" width="16.42578125" style="27" customWidth="1"/>
    <col min="13828" max="13829" width="17.7109375" style="27" bestFit="1" customWidth="1"/>
    <col min="13830" max="13830" width="15.7109375" style="27" customWidth="1"/>
    <col min="13831" max="13831" width="15.7109375" style="27" bestFit="1" customWidth="1"/>
    <col min="13832" max="13832" width="19.7109375" style="27" customWidth="1"/>
    <col min="13833" max="13833" width="15.42578125" style="27" bestFit="1" customWidth="1"/>
    <col min="13834" max="13834" width="9.42578125" style="27" bestFit="1" customWidth="1"/>
    <col min="13835" max="13835" width="15.42578125" style="27" bestFit="1" customWidth="1"/>
    <col min="13836" max="13836" width="9.42578125" style="27" bestFit="1" customWidth="1"/>
    <col min="13837" max="14080" width="9.140625" style="27"/>
    <col min="14081" max="14081" width="19" style="27" customWidth="1"/>
    <col min="14082" max="14082" width="57.5703125" style="27" customWidth="1"/>
    <col min="14083" max="14083" width="16.42578125" style="27" customWidth="1"/>
    <col min="14084" max="14085" width="17.7109375" style="27" bestFit="1" customWidth="1"/>
    <col min="14086" max="14086" width="15.7109375" style="27" customWidth="1"/>
    <col min="14087" max="14087" width="15.7109375" style="27" bestFit="1" customWidth="1"/>
    <col min="14088" max="14088" width="19.7109375" style="27" customWidth="1"/>
    <col min="14089" max="14089" width="15.42578125" style="27" bestFit="1" customWidth="1"/>
    <col min="14090" max="14090" width="9.42578125" style="27" bestFit="1" customWidth="1"/>
    <col min="14091" max="14091" width="15.42578125" style="27" bestFit="1" customWidth="1"/>
    <col min="14092" max="14092" width="9.42578125" style="27" bestFit="1" customWidth="1"/>
    <col min="14093" max="14336" width="9.140625" style="27"/>
    <col min="14337" max="14337" width="19" style="27" customWidth="1"/>
    <col min="14338" max="14338" width="57.5703125" style="27" customWidth="1"/>
    <col min="14339" max="14339" width="16.42578125" style="27" customWidth="1"/>
    <col min="14340" max="14341" width="17.7109375" style="27" bestFit="1" customWidth="1"/>
    <col min="14342" max="14342" width="15.7109375" style="27" customWidth="1"/>
    <col min="14343" max="14343" width="15.7109375" style="27" bestFit="1" customWidth="1"/>
    <col min="14344" max="14344" width="19.7109375" style="27" customWidth="1"/>
    <col min="14345" max="14345" width="15.42578125" style="27" bestFit="1" customWidth="1"/>
    <col min="14346" max="14346" width="9.42578125" style="27" bestFit="1" customWidth="1"/>
    <col min="14347" max="14347" width="15.42578125" style="27" bestFit="1" customWidth="1"/>
    <col min="14348" max="14348" width="9.42578125" style="27" bestFit="1" customWidth="1"/>
    <col min="14349" max="14592" width="9.140625" style="27"/>
    <col min="14593" max="14593" width="19" style="27" customWidth="1"/>
    <col min="14594" max="14594" width="57.5703125" style="27" customWidth="1"/>
    <col min="14595" max="14595" width="16.42578125" style="27" customWidth="1"/>
    <col min="14596" max="14597" width="17.7109375" style="27" bestFit="1" customWidth="1"/>
    <col min="14598" max="14598" width="15.7109375" style="27" customWidth="1"/>
    <col min="14599" max="14599" width="15.7109375" style="27" bestFit="1" customWidth="1"/>
    <col min="14600" max="14600" width="19.7109375" style="27" customWidth="1"/>
    <col min="14601" max="14601" width="15.42578125" style="27" bestFit="1" customWidth="1"/>
    <col min="14602" max="14602" width="9.42578125" style="27" bestFit="1" customWidth="1"/>
    <col min="14603" max="14603" width="15.42578125" style="27" bestFit="1" customWidth="1"/>
    <col min="14604" max="14604" width="9.42578125" style="27" bestFit="1" customWidth="1"/>
    <col min="14605" max="14848" width="9.140625" style="27"/>
    <col min="14849" max="14849" width="19" style="27" customWidth="1"/>
    <col min="14850" max="14850" width="57.5703125" style="27" customWidth="1"/>
    <col min="14851" max="14851" width="16.42578125" style="27" customWidth="1"/>
    <col min="14852" max="14853" width="17.7109375" style="27" bestFit="1" customWidth="1"/>
    <col min="14854" max="14854" width="15.7109375" style="27" customWidth="1"/>
    <col min="14855" max="14855" width="15.7109375" style="27" bestFit="1" customWidth="1"/>
    <col min="14856" max="14856" width="19.7109375" style="27" customWidth="1"/>
    <col min="14857" max="14857" width="15.42578125" style="27" bestFit="1" customWidth="1"/>
    <col min="14858" max="14858" width="9.42578125" style="27" bestFit="1" customWidth="1"/>
    <col min="14859" max="14859" width="15.42578125" style="27" bestFit="1" customWidth="1"/>
    <col min="14860" max="14860" width="9.42578125" style="27" bestFit="1" customWidth="1"/>
    <col min="14861" max="15104" width="9.140625" style="27"/>
    <col min="15105" max="15105" width="19" style="27" customWidth="1"/>
    <col min="15106" max="15106" width="57.5703125" style="27" customWidth="1"/>
    <col min="15107" max="15107" width="16.42578125" style="27" customWidth="1"/>
    <col min="15108" max="15109" width="17.7109375" style="27" bestFit="1" customWidth="1"/>
    <col min="15110" max="15110" width="15.7109375" style="27" customWidth="1"/>
    <col min="15111" max="15111" width="15.7109375" style="27" bestFit="1" customWidth="1"/>
    <col min="15112" max="15112" width="19.7109375" style="27" customWidth="1"/>
    <col min="15113" max="15113" width="15.42578125" style="27" bestFit="1" customWidth="1"/>
    <col min="15114" max="15114" width="9.42578125" style="27" bestFit="1" customWidth="1"/>
    <col min="15115" max="15115" width="15.42578125" style="27" bestFit="1" customWidth="1"/>
    <col min="15116" max="15116" width="9.42578125" style="27" bestFit="1" customWidth="1"/>
    <col min="15117" max="15360" width="9.140625" style="27"/>
    <col min="15361" max="15361" width="19" style="27" customWidth="1"/>
    <col min="15362" max="15362" width="57.5703125" style="27" customWidth="1"/>
    <col min="15363" max="15363" width="16.42578125" style="27" customWidth="1"/>
    <col min="15364" max="15365" width="17.7109375" style="27" bestFit="1" customWidth="1"/>
    <col min="15366" max="15366" width="15.7109375" style="27" customWidth="1"/>
    <col min="15367" max="15367" width="15.7109375" style="27" bestFit="1" customWidth="1"/>
    <col min="15368" max="15368" width="19.7109375" style="27" customWidth="1"/>
    <col min="15369" max="15369" width="15.42578125" style="27" bestFit="1" customWidth="1"/>
    <col min="15370" max="15370" width="9.42578125" style="27" bestFit="1" customWidth="1"/>
    <col min="15371" max="15371" width="15.42578125" style="27" bestFit="1" customWidth="1"/>
    <col min="15372" max="15372" width="9.42578125" style="27" bestFit="1" customWidth="1"/>
    <col min="15373" max="15616" width="9.140625" style="27"/>
    <col min="15617" max="15617" width="19" style="27" customWidth="1"/>
    <col min="15618" max="15618" width="57.5703125" style="27" customWidth="1"/>
    <col min="15619" max="15619" width="16.42578125" style="27" customWidth="1"/>
    <col min="15620" max="15621" width="17.7109375" style="27" bestFit="1" customWidth="1"/>
    <col min="15622" max="15622" width="15.7109375" style="27" customWidth="1"/>
    <col min="15623" max="15623" width="15.7109375" style="27" bestFit="1" customWidth="1"/>
    <col min="15624" max="15624" width="19.7109375" style="27" customWidth="1"/>
    <col min="15625" max="15625" width="15.42578125" style="27" bestFit="1" customWidth="1"/>
    <col min="15626" max="15626" width="9.42578125" style="27" bestFit="1" customWidth="1"/>
    <col min="15627" max="15627" width="15.42578125" style="27" bestFit="1" customWidth="1"/>
    <col min="15628" max="15628" width="9.42578125" style="27" bestFit="1" customWidth="1"/>
    <col min="15629" max="15872" width="9.140625" style="27"/>
    <col min="15873" max="15873" width="19" style="27" customWidth="1"/>
    <col min="15874" max="15874" width="57.5703125" style="27" customWidth="1"/>
    <col min="15875" max="15875" width="16.42578125" style="27" customWidth="1"/>
    <col min="15876" max="15877" width="17.7109375" style="27" bestFit="1" customWidth="1"/>
    <col min="15878" max="15878" width="15.7109375" style="27" customWidth="1"/>
    <col min="15879" max="15879" width="15.7109375" style="27" bestFit="1" customWidth="1"/>
    <col min="15880" max="15880" width="19.7109375" style="27" customWidth="1"/>
    <col min="15881" max="15881" width="15.42578125" style="27" bestFit="1" customWidth="1"/>
    <col min="15882" max="15882" width="9.42578125" style="27" bestFit="1" customWidth="1"/>
    <col min="15883" max="15883" width="15.42578125" style="27" bestFit="1" customWidth="1"/>
    <col min="15884" max="15884" width="9.42578125" style="27" bestFit="1" customWidth="1"/>
    <col min="15885" max="16128" width="9.140625" style="27"/>
    <col min="16129" max="16129" width="19" style="27" customWidth="1"/>
    <col min="16130" max="16130" width="57.5703125" style="27" customWidth="1"/>
    <col min="16131" max="16131" width="16.42578125" style="27" customWidth="1"/>
    <col min="16132" max="16133" width="17.7109375" style="27" bestFit="1" customWidth="1"/>
    <col min="16134" max="16134" width="15.7109375" style="27" customWidth="1"/>
    <col min="16135" max="16135" width="15.7109375" style="27" bestFit="1" customWidth="1"/>
    <col min="16136" max="16136" width="19.7109375" style="27" customWidth="1"/>
    <col min="16137" max="16137" width="15.42578125" style="27" bestFit="1" customWidth="1"/>
    <col min="16138" max="16138" width="9.42578125" style="27" bestFit="1" customWidth="1"/>
    <col min="16139" max="16139" width="15.42578125" style="27" bestFit="1" customWidth="1"/>
    <col min="16140" max="16140" width="9.42578125" style="27" bestFit="1" customWidth="1"/>
    <col min="16141" max="16384" width="9.140625" style="27"/>
  </cols>
  <sheetData>
    <row r="1" spans="1:15" ht="20.25" hidden="1" customHeight="1" x14ac:dyDescent="0.2">
      <c r="A1" s="37"/>
      <c r="B1" s="37"/>
      <c r="C1" s="110"/>
      <c r="D1" s="37"/>
      <c r="E1" s="37"/>
      <c r="F1" s="110"/>
      <c r="G1" s="37"/>
      <c r="H1" s="37"/>
      <c r="I1" s="37"/>
      <c r="J1" s="37"/>
      <c r="K1" s="37"/>
      <c r="L1" s="34"/>
      <c r="M1" s="34"/>
      <c r="N1" s="34"/>
      <c r="O1" s="34"/>
    </row>
    <row r="2" spans="1:15" ht="15.75" hidden="1" customHeight="1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34"/>
      <c r="M2" s="34"/>
      <c r="N2" s="34"/>
      <c r="O2" s="34"/>
    </row>
    <row r="3" spans="1:15" ht="18" hidden="1" customHeight="1" x14ac:dyDescent="0.2">
      <c r="A3" s="37"/>
      <c r="B3" s="37"/>
      <c r="C3" s="110"/>
      <c r="D3" s="37"/>
      <c r="E3" s="37"/>
      <c r="F3" s="110"/>
      <c r="G3" s="37"/>
      <c r="H3" s="37"/>
      <c r="I3" s="38"/>
      <c r="J3" s="38"/>
      <c r="K3" s="38"/>
      <c r="L3" s="34"/>
      <c r="M3" s="34"/>
      <c r="N3" s="34"/>
      <c r="O3" s="34"/>
    </row>
    <row r="4" spans="1:15" ht="18" x14ac:dyDescent="0.2">
      <c r="A4" s="37"/>
      <c r="B4" s="37"/>
      <c r="C4" s="110"/>
      <c r="D4" s="37"/>
      <c r="E4" s="37"/>
      <c r="F4" s="110"/>
      <c r="G4" s="37"/>
      <c r="H4" s="37"/>
      <c r="I4" s="38"/>
      <c r="J4" s="38"/>
      <c r="K4" s="38"/>
      <c r="L4" s="34"/>
      <c r="M4" s="34"/>
      <c r="N4" s="34"/>
      <c r="O4" s="34"/>
    </row>
    <row r="5" spans="1:15" ht="15.75" customHeight="1" x14ac:dyDescent="0.2">
      <c r="A5" s="150" t="s">
        <v>494</v>
      </c>
      <c r="B5" s="150"/>
      <c r="C5" s="150"/>
      <c r="D5" s="150"/>
      <c r="E5" s="150"/>
      <c r="F5" s="150"/>
      <c r="G5" s="150"/>
      <c r="H5" s="150"/>
      <c r="I5" s="33"/>
      <c r="J5" s="33"/>
      <c r="K5" s="33"/>
      <c r="L5" s="34"/>
      <c r="M5" s="34"/>
      <c r="N5" s="34"/>
      <c r="O5" s="34"/>
    </row>
    <row r="6" spans="1:15" ht="18" x14ac:dyDescent="0.2">
      <c r="A6" s="37"/>
      <c r="B6" s="37"/>
      <c r="C6" s="110"/>
      <c r="D6" s="37"/>
      <c r="E6" s="37"/>
      <c r="F6" s="110"/>
      <c r="G6" s="37"/>
      <c r="H6" s="37"/>
      <c r="I6" s="38"/>
      <c r="J6" s="38"/>
      <c r="K6" s="38"/>
      <c r="L6" s="34"/>
      <c r="M6" s="34"/>
      <c r="N6" s="34"/>
      <c r="O6" s="34"/>
    </row>
    <row r="7" spans="1:15" s="28" customFormat="1" ht="57" x14ac:dyDescent="0.25">
      <c r="A7" s="149" t="s">
        <v>3</v>
      </c>
      <c r="B7" s="149"/>
      <c r="C7" s="111" t="s">
        <v>262</v>
      </c>
      <c r="D7" s="46" t="s">
        <v>263</v>
      </c>
      <c r="E7" s="46" t="s">
        <v>264</v>
      </c>
      <c r="F7" s="111" t="s">
        <v>265</v>
      </c>
      <c r="G7" s="46" t="s">
        <v>266</v>
      </c>
      <c r="H7" s="46" t="s">
        <v>267</v>
      </c>
      <c r="I7" s="35"/>
      <c r="J7" s="35"/>
      <c r="K7" s="35"/>
      <c r="L7" s="35"/>
      <c r="M7" s="35"/>
      <c r="N7" s="35"/>
      <c r="O7" s="35"/>
    </row>
    <row r="8" spans="1:15" s="29" customFormat="1" ht="12.75" customHeight="1" x14ac:dyDescent="0.2">
      <c r="A8" s="148">
        <v>1</v>
      </c>
      <c r="B8" s="148"/>
      <c r="C8" s="112">
        <v>2</v>
      </c>
      <c r="D8" s="47">
        <v>3</v>
      </c>
      <c r="E8" s="47">
        <v>4.3333333333333304</v>
      </c>
      <c r="F8" s="112">
        <v>5.0833333333333304</v>
      </c>
      <c r="G8" s="47">
        <v>6</v>
      </c>
      <c r="H8" s="47">
        <v>7</v>
      </c>
      <c r="I8" s="34"/>
      <c r="J8" s="34"/>
      <c r="K8" s="34"/>
      <c r="L8" s="34"/>
      <c r="M8" s="36"/>
      <c r="N8" s="36"/>
      <c r="O8" s="36"/>
    </row>
    <row r="9" spans="1:15" ht="15" customHeight="1" x14ac:dyDescent="0.2">
      <c r="A9" s="50" t="s">
        <v>562</v>
      </c>
      <c r="B9" s="50" t="s">
        <v>28</v>
      </c>
      <c r="C9" s="113" t="s">
        <v>30</v>
      </c>
      <c r="D9" s="54" t="s">
        <v>30</v>
      </c>
      <c r="E9" s="54" t="s">
        <v>30</v>
      </c>
      <c r="F9" s="113" t="s">
        <v>30</v>
      </c>
      <c r="G9" s="54" t="s">
        <v>28</v>
      </c>
      <c r="H9" s="54" t="s">
        <v>28</v>
      </c>
      <c r="I9" s="34"/>
      <c r="J9" s="34"/>
      <c r="K9" s="34"/>
      <c r="L9" s="34"/>
      <c r="M9" s="49"/>
      <c r="N9" s="49"/>
      <c r="O9" s="49"/>
    </row>
    <row r="10" spans="1:15" x14ac:dyDescent="0.2">
      <c r="A10" s="91"/>
      <c r="B10" s="96" t="s">
        <v>257</v>
      </c>
      <c r="C10" s="121">
        <f>+C11+C13</f>
        <v>9865168</v>
      </c>
      <c r="D10" s="90">
        <f>+D11+D13</f>
        <v>9948822</v>
      </c>
      <c r="E10" s="90">
        <f>+E11+E13</f>
        <v>0</v>
      </c>
      <c r="F10" s="121">
        <f>+F11+F13</f>
        <v>10595475</v>
      </c>
      <c r="G10" s="81">
        <f>+F10/C10*100</f>
        <v>107.40288457327843</v>
      </c>
      <c r="H10" s="81" t="e">
        <f>+F10/E10*100</f>
        <v>#DIV/0!</v>
      </c>
      <c r="I10" s="34"/>
      <c r="J10" s="34"/>
      <c r="K10" s="34"/>
      <c r="L10" s="34"/>
      <c r="M10" s="36"/>
      <c r="N10" s="36"/>
      <c r="O10" s="36"/>
    </row>
    <row r="11" spans="1:15" x14ac:dyDescent="0.2">
      <c r="A11" s="76" t="s">
        <v>495</v>
      </c>
      <c r="B11" s="77" t="s">
        <v>496</v>
      </c>
      <c r="C11" s="120">
        <f>+C12</f>
        <v>9865168</v>
      </c>
      <c r="D11" s="79">
        <f t="shared" ref="D11:F11" si="0">+D12</f>
        <v>9948822</v>
      </c>
      <c r="E11" s="79">
        <f t="shared" si="0"/>
        <v>0</v>
      </c>
      <c r="F11" s="120">
        <f t="shared" si="0"/>
        <v>10595475</v>
      </c>
      <c r="G11" s="78">
        <f t="shared" ref="G11:G14" si="1">+F11/C11*100</f>
        <v>107.40288457327843</v>
      </c>
      <c r="H11" s="78" t="e">
        <f t="shared" ref="H11:H14" si="2">+F11/E11*100</f>
        <v>#DIV/0!</v>
      </c>
      <c r="I11" s="52"/>
      <c r="J11" s="52"/>
      <c r="K11" s="52"/>
      <c r="L11" s="52"/>
      <c r="M11" s="51"/>
      <c r="N11" s="51"/>
      <c r="O11" s="51"/>
    </row>
    <row r="12" spans="1:15" x14ac:dyDescent="0.2">
      <c r="A12" s="58" t="s">
        <v>497</v>
      </c>
      <c r="B12" s="59" t="s">
        <v>498</v>
      </c>
      <c r="C12" s="117">
        <v>9865168</v>
      </c>
      <c r="D12" s="40">
        <v>9948822</v>
      </c>
      <c r="E12" s="40">
        <v>0</v>
      </c>
      <c r="F12" s="117">
        <v>10595475</v>
      </c>
      <c r="G12" s="39">
        <f t="shared" si="1"/>
        <v>107.40288457327843</v>
      </c>
      <c r="H12" s="39" t="e">
        <f t="shared" si="2"/>
        <v>#DIV/0!</v>
      </c>
      <c r="I12" s="41"/>
      <c r="J12" s="41"/>
      <c r="K12" s="41"/>
      <c r="L12" s="41"/>
      <c r="M12" s="42"/>
      <c r="N12" s="42"/>
      <c r="O12" s="42"/>
    </row>
    <row r="13" spans="1:15" x14ac:dyDescent="0.2">
      <c r="A13" s="76" t="s">
        <v>499</v>
      </c>
      <c r="B13" s="77" t="s">
        <v>500</v>
      </c>
      <c r="C13" s="120">
        <f>+C14</f>
        <v>0</v>
      </c>
      <c r="D13" s="79">
        <f t="shared" ref="D13" si="3">+D14</f>
        <v>0</v>
      </c>
      <c r="E13" s="79">
        <f t="shared" ref="E13" si="4">+E14</f>
        <v>0</v>
      </c>
      <c r="F13" s="120">
        <f t="shared" ref="F13" si="5">+F14</f>
        <v>0</v>
      </c>
      <c r="G13" s="78" t="e">
        <f t="shared" si="1"/>
        <v>#DIV/0!</v>
      </c>
      <c r="H13" s="78" t="e">
        <f t="shared" si="2"/>
        <v>#DIV/0!</v>
      </c>
      <c r="I13" s="52"/>
      <c r="J13" s="52"/>
      <c r="K13" s="52"/>
      <c r="L13" s="52"/>
      <c r="M13" s="51"/>
      <c r="N13" s="51"/>
      <c r="O13" s="51"/>
    </row>
    <row r="14" spans="1:15" x14ac:dyDescent="0.2">
      <c r="A14" s="58" t="s">
        <v>501</v>
      </c>
      <c r="B14" s="59" t="s">
        <v>502</v>
      </c>
      <c r="C14" s="117"/>
      <c r="D14" s="40"/>
      <c r="E14" s="40"/>
      <c r="F14" s="117"/>
      <c r="G14" s="39" t="e">
        <f t="shared" si="1"/>
        <v>#DIV/0!</v>
      </c>
      <c r="H14" s="39" t="e">
        <f t="shared" si="2"/>
        <v>#DIV/0!</v>
      </c>
      <c r="I14" s="42"/>
      <c r="J14" s="42"/>
      <c r="K14" s="42"/>
      <c r="L14" s="42"/>
      <c r="M14" s="42"/>
      <c r="N14" s="42"/>
      <c r="O14" s="42"/>
    </row>
    <row r="15" spans="1:15" x14ac:dyDescent="0.2">
      <c r="A15" s="60"/>
      <c r="B15" s="61"/>
      <c r="C15" s="122"/>
      <c r="D15" s="63"/>
      <c r="E15" s="63"/>
      <c r="F15" s="122"/>
      <c r="G15" s="62"/>
      <c r="H15" s="62"/>
      <c r="I15" s="51"/>
      <c r="J15" s="51"/>
      <c r="K15" s="51"/>
      <c r="L15" s="51"/>
      <c r="M15" s="51"/>
      <c r="N15" s="51"/>
      <c r="O15" s="51"/>
    </row>
    <row r="16" spans="1:15" x14ac:dyDescent="0.2">
      <c r="A16" s="58"/>
      <c r="B16" s="59"/>
      <c r="C16" s="117"/>
      <c r="D16" s="40"/>
      <c r="E16" s="40"/>
      <c r="F16" s="117"/>
      <c r="G16" s="39"/>
      <c r="H16" s="39"/>
      <c r="I16" s="42"/>
      <c r="J16" s="42"/>
      <c r="K16" s="42"/>
      <c r="L16" s="42"/>
      <c r="M16" s="42"/>
      <c r="N16" s="42"/>
      <c r="O16" s="42"/>
    </row>
    <row r="17" spans="1:15" x14ac:dyDescent="0.2">
      <c r="A17" s="58"/>
      <c r="B17" s="59"/>
      <c r="C17" s="117"/>
      <c r="D17" s="40"/>
      <c r="E17" s="40"/>
      <c r="F17" s="117"/>
      <c r="G17" s="39"/>
      <c r="H17" s="39"/>
      <c r="I17" s="42"/>
      <c r="J17" s="42"/>
      <c r="K17" s="42"/>
      <c r="L17" s="42"/>
      <c r="M17" s="42"/>
      <c r="N17" s="42"/>
      <c r="O17" s="42"/>
    </row>
    <row r="18" spans="1:15" x14ac:dyDescent="0.2">
      <c r="A18" s="58"/>
      <c r="B18" s="59"/>
      <c r="C18" s="117"/>
      <c r="D18" s="40"/>
      <c r="E18" s="40"/>
      <c r="F18" s="117"/>
      <c r="G18" s="39"/>
      <c r="H18" s="39"/>
      <c r="I18" s="42"/>
      <c r="J18" s="42"/>
      <c r="K18" s="42"/>
      <c r="L18" s="42"/>
      <c r="M18" s="42"/>
      <c r="N18" s="42"/>
      <c r="O18" s="42"/>
    </row>
    <row r="19" spans="1:15" x14ac:dyDescent="0.2">
      <c r="A19" s="58"/>
      <c r="B19" s="59"/>
      <c r="C19" s="117"/>
      <c r="D19" s="40"/>
      <c r="E19" s="40"/>
      <c r="F19" s="117"/>
      <c r="G19" s="39"/>
      <c r="H19" s="39"/>
      <c r="I19" s="42"/>
      <c r="J19" s="42"/>
      <c r="K19" s="42"/>
      <c r="L19" s="42"/>
      <c r="M19" s="42"/>
      <c r="N19" s="42"/>
      <c r="O19" s="42"/>
    </row>
    <row r="20" spans="1:15" x14ac:dyDescent="0.2">
      <c r="A20" s="58"/>
      <c r="B20" s="59"/>
      <c r="C20" s="117"/>
      <c r="D20" s="40"/>
      <c r="E20" s="40"/>
      <c r="F20" s="117"/>
      <c r="G20" s="39"/>
      <c r="H20" s="39"/>
      <c r="I20" s="42"/>
      <c r="J20" s="42"/>
      <c r="K20" s="42"/>
      <c r="L20" s="42"/>
      <c r="M20" s="42"/>
      <c r="N20" s="42"/>
      <c r="O20" s="42"/>
    </row>
    <row r="21" spans="1:15" x14ac:dyDescent="0.2">
      <c r="A21" s="60"/>
      <c r="B21" s="61"/>
      <c r="C21" s="122"/>
      <c r="D21" s="63"/>
      <c r="E21" s="63"/>
      <c r="F21" s="122"/>
      <c r="G21" s="62"/>
      <c r="H21" s="62"/>
      <c r="I21" s="51"/>
      <c r="J21" s="51"/>
      <c r="K21" s="51"/>
      <c r="L21" s="51"/>
      <c r="M21" s="51"/>
      <c r="N21" s="51"/>
      <c r="O21" s="51"/>
    </row>
    <row r="22" spans="1:15" x14ac:dyDescent="0.2">
      <c r="A22" s="58"/>
      <c r="B22" s="59"/>
      <c r="C22" s="117"/>
      <c r="D22" s="40"/>
      <c r="E22" s="40"/>
      <c r="F22" s="117"/>
      <c r="G22" s="39"/>
      <c r="H22" s="39"/>
      <c r="I22" s="42"/>
      <c r="J22" s="42"/>
      <c r="K22" s="42"/>
      <c r="L22" s="42"/>
      <c r="M22" s="42"/>
      <c r="N22" s="42"/>
      <c r="O22" s="42"/>
    </row>
    <row r="23" spans="1:15" x14ac:dyDescent="0.2">
      <c r="A23" s="60"/>
      <c r="B23" s="61"/>
      <c r="C23" s="122"/>
      <c r="D23" s="63"/>
      <c r="E23" s="63"/>
      <c r="F23" s="122"/>
      <c r="G23" s="62"/>
      <c r="H23" s="62"/>
      <c r="I23" s="51"/>
      <c r="J23" s="51"/>
      <c r="K23" s="51"/>
      <c r="L23" s="51"/>
      <c r="M23" s="51"/>
      <c r="N23" s="51"/>
      <c r="O23" s="51"/>
    </row>
    <row r="24" spans="1:15" x14ac:dyDescent="0.2">
      <c r="A24" s="58"/>
      <c r="B24" s="59"/>
      <c r="C24" s="117"/>
      <c r="D24" s="40"/>
      <c r="E24" s="40"/>
      <c r="F24" s="117"/>
      <c r="G24" s="39"/>
      <c r="H24" s="39"/>
      <c r="I24" s="42"/>
      <c r="J24" s="42"/>
      <c r="K24" s="42"/>
      <c r="L24" s="42"/>
      <c r="M24" s="42"/>
      <c r="N24" s="42"/>
      <c r="O24" s="42"/>
    </row>
    <row r="25" spans="1:15" x14ac:dyDescent="0.2">
      <c r="A25" s="55"/>
      <c r="B25" s="55"/>
      <c r="C25" s="123"/>
      <c r="D25" s="57"/>
      <c r="E25" s="57"/>
      <c r="F25" s="123"/>
      <c r="G25" s="56"/>
      <c r="H25" s="56"/>
      <c r="I25" s="53"/>
      <c r="J25" s="53"/>
      <c r="K25" s="53"/>
      <c r="L25" s="53"/>
      <c r="M25" s="53"/>
      <c r="N25" s="53"/>
      <c r="O25" s="53"/>
    </row>
    <row r="26" spans="1:15" x14ac:dyDescent="0.2">
      <c r="A26" s="60"/>
      <c r="B26" s="61"/>
      <c r="C26" s="122"/>
      <c r="D26" s="63"/>
      <c r="E26" s="63"/>
      <c r="F26" s="122"/>
      <c r="G26" s="62"/>
      <c r="H26" s="62"/>
      <c r="I26" s="51"/>
      <c r="J26" s="51"/>
      <c r="K26" s="51"/>
      <c r="L26" s="51"/>
      <c r="M26" s="51"/>
      <c r="N26" s="51"/>
      <c r="O26" s="51"/>
    </row>
    <row r="27" spans="1:15" x14ac:dyDescent="0.2">
      <c r="A27" s="58"/>
      <c r="B27" s="59"/>
      <c r="C27" s="117"/>
      <c r="D27" s="40"/>
      <c r="E27" s="40"/>
      <c r="F27" s="117"/>
      <c r="G27" s="39"/>
      <c r="H27" s="39"/>
      <c r="I27" s="42"/>
      <c r="J27" s="42"/>
      <c r="K27" s="42"/>
      <c r="L27" s="42"/>
      <c r="M27" s="42"/>
      <c r="N27" s="42"/>
      <c r="O27" s="42"/>
    </row>
    <row r="28" spans="1:15" x14ac:dyDescent="0.2">
      <c r="A28" s="58"/>
      <c r="B28" s="59"/>
      <c r="C28" s="117"/>
      <c r="D28" s="40"/>
      <c r="E28" s="40"/>
      <c r="F28" s="117"/>
      <c r="G28" s="39"/>
      <c r="H28" s="39"/>
      <c r="I28" s="42"/>
      <c r="J28" s="42"/>
      <c r="K28" s="42"/>
      <c r="L28" s="42"/>
      <c r="M28" s="42"/>
      <c r="N28" s="42"/>
      <c r="O28" s="42"/>
    </row>
    <row r="29" spans="1:15" x14ac:dyDescent="0.2">
      <c r="A29" s="60"/>
      <c r="B29" s="61"/>
      <c r="C29" s="122"/>
      <c r="D29" s="63"/>
      <c r="E29" s="63"/>
      <c r="F29" s="122"/>
      <c r="G29" s="62"/>
      <c r="H29" s="62"/>
      <c r="I29" s="51"/>
      <c r="J29" s="51"/>
      <c r="K29" s="51"/>
      <c r="L29" s="51"/>
      <c r="M29" s="51"/>
      <c r="N29" s="51"/>
      <c r="O29" s="51"/>
    </row>
    <row r="30" spans="1:15" x14ac:dyDescent="0.2">
      <c r="A30" s="58"/>
      <c r="B30" s="59"/>
      <c r="C30" s="117"/>
      <c r="D30" s="40"/>
      <c r="E30" s="40"/>
      <c r="F30" s="117"/>
      <c r="G30" s="39"/>
      <c r="H30" s="39"/>
      <c r="I30" s="42"/>
      <c r="J30" s="42"/>
      <c r="K30" s="42"/>
      <c r="L30" s="42"/>
      <c r="M30" s="42"/>
      <c r="N30" s="42"/>
      <c r="O30" s="42"/>
    </row>
    <row r="31" spans="1:15" x14ac:dyDescent="0.2">
      <c r="A31" s="60"/>
      <c r="B31" s="61"/>
      <c r="C31" s="122"/>
      <c r="D31" s="63"/>
      <c r="E31" s="63"/>
      <c r="F31" s="122"/>
      <c r="G31" s="62"/>
      <c r="H31" s="62"/>
      <c r="I31" s="51"/>
      <c r="J31" s="51"/>
      <c r="K31" s="51"/>
      <c r="L31" s="51"/>
      <c r="M31" s="51"/>
      <c r="N31" s="51"/>
      <c r="O31" s="51"/>
    </row>
    <row r="32" spans="1:15" x14ac:dyDescent="0.2">
      <c r="A32" s="58"/>
      <c r="B32" s="59"/>
      <c r="C32" s="117"/>
      <c r="D32" s="40"/>
      <c r="E32" s="40"/>
      <c r="F32" s="117"/>
      <c r="G32" s="39"/>
      <c r="H32" s="39"/>
      <c r="I32" s="42"/>
      <c r="J32" s="42"/>
      <c r="K32" s="42"/>
      <c r="L32" s="42"/>
      <c r="M32" s="42"/>
      <c r="N32" s="42"/>
      <c r="O32" s="42"/>
    </row>
    <row r="33" spans="1:15" x14ac:dyDescent="0.2">
      <c r="A33" s="60"/>
      <c r="B33" s="61"/>
      <c r="C33" s="122"/>
      <c r="D33" s="63"/>
      <c r="E33" s="63"/>
      <c r="F33" s="122"/>
      <c r="G33" s="62"/>
      <c r="H33" s="62"/>
      <c r="I33" s="51"/>
      <c r="J33" s="51"/>
      <c r="K33" s="51"/>
      <c r="L33" s="51"/>
      <c r="M33" s="51"/>
      <c r="N33" s="51"/>
      <c r="O33" s="51"/>
    </row>
    <row r="34" spans="1:15" x14ac:dyDescent="0.2">
      <c r="A34" s="58"/>
      <c r="B34" s="59"/>
      <c r="C34" s="117"/>
      <c r="D34" s="40"/>
      <c r="E34" s="40"/>
      <c r="F34" s="117"/>
      <c r="G34" s="39"/>
      <c r="H34" s="39"/>
      <c r="I34" s="42"/>
      <c r="J34" s="42"/>
      <c r="K34" s="42"/>
      <c r="L34" s="42"/>
      <c r="M34" s="42"/>
      <c r="N34" s="42"/>
      <c r="O34" s="42"/>
    </row>
    <row r="35" spans="1:15" x14ac:dyDescent="0.2">
      <c r="A35" s="58"/>
      <c r="B35" s="59"/>
      <c r="C35" s="117"/>
      <c r="D35" s="40"/>
      <c r="E35" s="40"/>
      <c r="F35" s="117"/>
      <c r="G35" s="39"/>
      <c r="H35" s="39"/>
      <c r="I35" s="42"/>
      <c r="J35" s="42"/>
      <c r="K35" s="42"/>
      <c r="L35" s="42"/>
      <c r="M35" s="42"/>
      <c r="N35" s="42"/>
      <c r="O35" s="42"/>
    </row>
    <row r="36" spans="1:15" x14ac:dyDescent="0.2">
      <c r="A36" s="58"/>
      <c r="B36" s="59"/>
      <c r="C36" s="117"/>
      <c r="D36" s="40"/>
      <c r="E36" s="40"/>
      <c r="F36" s="117"/>
      <c r="G36" s="39"/>
      <c r="H36" s="39"/>
      <c r="I36" s="42"/>
      <c r="J36" s="42"/>
      <c r="K36" s="42"/>
      <c r="L36" s="42"/>
      <c r="M36" s="42"/>
      <c r="N36" s="42"/>
      <c r="O36" s="42"/>
    </row>
    <row r="37" spans="1:15" x14ac:dyDescent="0.2">
      <c r="A37" s="58"/>
      <c r="B37" s="59"/>
      <c r="C37" s="117"/>
      <c r="D37" s="40"/>
      <c r="E37" s="40"/>
      <c r="F37" s="117"/>
      <c r="G37" s="39"/>
      <c r="H37" s="39"/>
      <c r="I37" s="42"/>
      <c r="J37" s="42"/>
      <c r="K37" s="42"/>
      <c r="L37" s="42"/>
      <c r="M37" s="42"/>
      <c r="N37" s="42"/>
      <c r="O37" s="42"/>
    </row>
    <row r="38" spans="1:15" x14ac:dyDescent="0.2">
      <c r="A38" s="58"/>
      <c r="B38" s="59"/>
      <c r="C38" s="117"/>
      <c r="D38" s="40"/>
      <c r="E38" s="40"/>
      <c r="F38" s="117"/>
      <c r="G38" s="39"/>
      <c r="H38" s="39"/>
      <c r="I38" s="42"/>
      <c r="J38" s="42"/>
      <c r="K38" s="42"/>
      <c r="L38" s="42"/>
      <c r="M38" s="42"/>
      <c r="N38" s="42"/>
      <c r="O38" s="42"/>
    </row>
    <row r="39" spans="1:15" x14ac:dyDescent="0.2">
      <c r="A39" s="60"/>
      <c r="B39" s="61"/>
      <c r="C39" s="122"/>
      <c r="D39" s="63"/>
      <c r="E39" s="63"/>
      <c r="F39" s="122"/>
      <c r="G39" s="62"/>
      <c r="H39" s="62"/>
      <c r="I39" s="51"/>
      <c r="J39" s="51"/>
      <c r="K39" s="51"/>
      <c r="L39" s="51"/>
      <c r="M39" s="51"/>
      <c r="N39" s="51"/>
      <c r="O39" s="51"/>
    </row>
    <row r="40" spans="1:15" x14ac:dyDescent="0.2">
      <c r="A40" s="58"/>
      <c r="B40" s="59"/>
      <c r="C40" s="117"/>
      <c r="D40" s="40"/>
      <c r="E40" s="40"/>
      <c r="F40" s="117"/>
      <c r="G40" s="39"/>
      <c r="H40" s="39"/>
      <c r="I40" s="42"/>
      <c r="J40" s="42"/>
      <c r="K40" s="42"/>
      <c r="L40" s="42"/>
      <c r="M40" s="42"/>
      <c r="N40" s="42"/>
      <c r="O40" s="42"/>
    </row>
    <row r="41" spans="1:15" x14ac:dyDescent="0.2">
      <c r="A41" s="60"/>
      <c r="B41" s="61"/>
      <c r="C41" s="122"/>
      <c r="D41" s="63"/>
      <c r="E41" s="63"/>
      <c r="F41" s="122"/>
      <c r="G41" s="62"/>
      <c r="H41" s="62"/>
      <c r="I41" s="51"/>
      <c r="J41" s="51"/>
      <c r="K41" s="51"/>
      <c r="L41" s="51"/>
      <c r="M41" s="51"/>
      <c r="N41" s="51"/>
      <c r="O41" s="51"/>
    </row>
    <row r="42" spans="1:15" x14ac:dyDescent="0.2">
      <c r="A42" s="58"/>
      <c r="B42" s="59"/>
      <c r="C42" s="117"/>
      <c r="D42" s="40"/>
      <c r="E42" s="40"/>
      <c r="F42" s="117"/>
      <c r="G42" s="39"/>
      <c r="H42" s="39"/>
      <c r="I42" s="42"/>
      <c r="J42" s="42"/>
      <c r="K42" s="42"/>
      <c r="L42" s="42"/>
      <c r="M42" s="42"/>
      <c r="N42" s="42"/>
      <c r="O42" s="42"/>
    </row>
    <row r="43" spans="1:15" x14ac:dyDescent="0.2">
      <c r="A43" s="60"/>
      <c r="B43" s="61"/>
      <c r="C43" s="122"/>
      <c r="D43" s="62"/>
      <c r="E43" s="63"/>
      <c r="F43" s="122"/>
      <c r="G43" s="62"/>
      <c r="H43" s="62"/>
      <c r="I43" s="51"/>
      <c r="J43" s="51"/>
      <c r="K43" s="51"/>
      <c r="L43" s="51"/>
      <c r="M43" s="51"/>
      <c r="N43" s="51"/>
      <c r="O43" s="51"/>
    </row>
    <row r="44" spans="1:15" x14ac:dyDescent="0.2">
      <c r="A44" s="58"/>
      <c r="B44" s="59"/>
      <c r="C44" s="117"/>
      <c r="D44" s="39"/>
      <c r="E44" s="40"/>
      <c r="F44" s="117"/>
      <c r="G44" s="39"/>
      <c r="H44" s="39"/>
      <c r="I44" s="42"/>
      <c r="J44" s="42"/>
      <c r="K44" s="42"/>
      <c r="L44" s="42"/>
      <c r="M44" s="42"/>
      <c r="N44" s="42"/>
      <c r="O44" s="42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25" activePane="bottomRight" state="frozen"/>
      <selection activeCell="A4" sqref="A4"/>
      <selection pane="topRight" activeCell="C4" sqref="C4"/>
      <selection pane="bottomLeft" activeCell="A14" sqref="A14"/>
      <selection pane="bottomRight" activeCell="F37" sqref="F37"/>
    </sheetView>
  </sheetViews>
  <sheetFormatPr defaultRowHeight="12.75" x14ac:dyDescent="0.2"/>
  <cols>
    <col min="1" max="1" width="16.7109375" style="27" customWidth="1"/>
    <col min="2" max="2" width="50.7109375" style="30" customWidth="1"/>
    <col min="3" max="3" width="20.140625" style="31" customWidth="1"/>
    <col min="4" max="5" width="17.7109375" style="32" bestFit="1" customWidth="1"/>
    <col min="6" max="6" width="16.5703125" style="31" bestFit="1" customWidth="1"/>
    <col min="7" max="8" width="9.85546875" style="31" customWidth="1"/>
    <col min="9" max="9" width="15.42578125" style="27" bestFit="1" customWidth="1"/>
    <col min="10" max="10" width="9.42578125" style="27" bestFit="1" customWidth="1"/>
    <col min="11" max="11" width="15.42578125" style="27" bestFit="1" customWidth="1"/>
    <col min="12" max="12" width="9.42578125" style="27" bestFit="1" customWidth="1"/>
    <col min="13" max="256" width="9.140625" style="27"/>
    <col min="257" max="257" width="18.42578125" style="27" customWidth="1"/>
    <col min="258" max="258" width="50.7109375" style="27" customWidth="1"/>
    <col min="259" max="259" width="20.140625" style="27" customWidth="1"/>
    <col min="260" max="261" width="17.7109375" style="27" bestFit="1" customWidth="1"/>
    <col min="262" max="262" width="16.5703125" style="27" bestFit="1" customWidth="1"/>
    <col min="263" max="263" width="15.7109375" style="27" bestFit="1" customWidth="1"/>
    <col min="264" max="264" width="18.42578125" style="27" bestFit="1" customWidth="1"/>
    <col min="265" max="265" width="15.42578125" style="27" bestFit="1" customWidth="1"/>
    <col min="266" max="266" width="9.42578125" style="27" bestFit="1" customWidth="1"/>
    <col min="267" max="267" width="15.42578125" style="27" bestFit="1" customWidth="1"/>
    <col min="268" max="268" width="9.42578125" style="27" bestFit="1" customWidth="1"/>
    <col min="269" max="512" width="9.140625" style="27"/>
    <col min="513" max="513" width="18.42578125" style="27" customWidth="1"/>
    <col min="514" max="514" width="50.7109375" style="27" customWidth="1"/>
    <col min="515" max="515" width="20.140625" style="27" customWidth="1"/>
    <col min="516" max="517" width="17.7109375" style="27" bestFit="1" customWidth="1"/>
    <col min="518" max="518" width="16.5703125" style="27" bestFit="1" customWidth="1"/>
    <col min="519" max="519" width="15.7109375" style="27" bestFit="1" customWidth="1"/>
    <col min="520" max="520" width="18.42578125" style="27" bestFit="1" customWidth="1"/>
    <col min="521" max="521" width="15.42578125" style="27" bestFit="1" customWidth="1"/>
    <col min="522" max="522" width="9.42578125" style="27" bestFit="1" customWidth="1"/>
    <col min="523" max="523" width="15.42578125" style="27" bestFit="1" customWidth="1"/>
    <col min="524" max="524" width="9.42578125" style="27" bestFit="1" customWidth="1"/>
    <col min="525" max="768" width="9.140625" style="27"/>
    <col min="769" max="769" width="18.42578125" style="27" customWidth="1"/>
    <col min="770" max="770" width="50.7109375" style="27" customWidth="1"/>
    <col min="771" max="771" width="20.140625" style="27" customWidth="1"/>
    <col min="772" max="773" width="17.7109375" style="27" bestFit="1" customWidth="1"/>
    <col min="774" max="774" width="16.5703125" style="27" bestFit="1" customWidth="1"/>
    <col min="775" max="775" width="15.7109375" style="27" bestFit="1" customWidth="1"/>
    <col min="776" max="776" width="18.42578125" style="27" bestFit="1" customWidth="1"/>
    <col min="777" max="777" width="15.42578125" style="27" bestFit="1" customWidth="1"/>
    <col min="778" max="778" width="9.42578125" style="27" bestFit="1" customWidth="1"/>
    <col min="779" max="779" width="15.42578125" style="27" bestFit="1" customWidth="1"/>
    <col min="780" max="780" width="9.42578125" style="27" bestFit="1" customWidth="1"/>
    <col min="781" max="1024" width="9.140625" style="27"/>
    <col min="1025" max="1025" width="18.42578125" style="27" customWidth="1"/>
    <col min="1026" max="1026" width="50.7109375" style="27" customWidth="1"/>
    <col min="1027" max="1027" width="20.140625" style="27" customWidth="1"/>
    <col min="1028" max="1029" width="17.7109375" style="27" bestFit="1" customWidth="1"/>
    <col min="1030" max="1030" width="16.5703125" style="27" bestFit="1" customWidth="1"/>
    <col min="1031" max="1031" width="15.7109375" style="27" bestFit="1" customWidth="1"/>
    <col min="1032" max="1032" width="18.42578125" style="27" bestFit="1" customWidth="1"/>
    <col min="1033" max="1033" width="15.42578125" style="27" bestFit="1" customWidth="1"/>
    <col min="1034" max="1034" width="9.42578125" style="27" bestFit="1" customWidth="1"/>
    <col min="1035" max="1035" width="15.42578125" style="27" bestFit="1" customWidth="1"/>
    <col min="1036" max="1036" width="9.42578125" style="27" bestFit="1" customWidth="1"/>
    <col min="1037" max="1280" width="9.140625" style="27"/>
    <col min="1281" max="1281" width="18.42578125" style="27" customWidth="1"/>
    <col min="1282" max="1282" width="50.7109375" style="27" customWidth="1"/>
    <col min="1283" max="1283" width="20.140625" style="27" customWidth="1"/>
    <col min="1284" max="1285" width="17.7109375" style="27" bestFit="1" customWidth="1"/>
    <col min="1286" max="1286" width="16.5703125" style="27" bestFit="1" customWidth="1"/>
    <col min="1287" max="1287" width="15.7109375" style="27" bestFit="1" customWidth="1"/>
    <col min="1288" max="1288" width="18.42578125" style="27" bestFit="1" customWidth="1"/>
    <col min="1289" max="1289" width="15.42578125" style="27" bestFit="1" customWidth="1"/>
    <col min="1290" max="1290" width="9.42578125" style="27" bestFit="1" customWidth="1"/>
    <col min="1291" max="1291" width="15.42578125" style="27" bestFit="1" customWidth="1"/>
    <col min="1292" max="1292" width="9.42578125" style="27" bestFit="1" customWidth="1"/>
    <col min="1293" max="1536" width="9.140625" style="27"/>
    <col min="1537" max="1537" width="18.42578125" style="27" customWidth="1"/>
    <col min="1538" max="1538" width="50.7109375" style="27" customWidth="1"/>
    <col min="1539" max="1539" width="20.140625" style="27" customWidth="1"/>
    <col min="1540" max="1541" width="17.7109375" style="27" bestFit="1" customWidth="1"/>
    <col min="1542" max="1542" width="16.5703125" style="27" bestFit="1" customWidth="1"/>
    <col min="1543" max="1543" width="15.7109375" style="27" bestFit="1" customWidth="1"/>
    <col min="1544" max="1544" width="18.42578125" style="27" bestFit="1" customWidth="1"/>
    <col min="1545" max="1545" width="15.42578125" style="27" bestFit="1" customWidth="1"/>
    <col min="1546" max="1546" width="9.42578125" style="27" bestFit="1" customWidth="1"/>
    <col min="1547" max="1547" width="15.42578125" style="27" bestFit="1" customWidth="1"/>
    <col min="1548" max="1548" width="9.42578125" style="27" bestFit="1" customWidth="1"/>
    <col min="1549" max="1792" width="9.140625" style="27"/>
    <col min="1793" max="1793" width="18.42578125" style="27" customWidth="1"/>
    <col min="1794" max="1794" width="50.7109375" style="27" customWidth="1"/>
    <col min="1795" max="1795" width="20.140625" style="27" customWidth="1"/>
    <col min="1796" max="1797" width="17.7109375" style="27" bestFit="1" customWidth="1"/>
    <col min="1798" max="1798" width="16.5703125" style="27" bestFit="1" customWidth="1"/>
    <col min="1799" max="1799" width="15.7109375" style="27" bestFit="1" customWidth="1"/>
    <col min="1800" max="1800" width="18.42578125" style="27" bestFit="1" customWidth="1"/>
    <col min="1801" max="1801" width="15.42578125" style="27" bestFit="1" customWidth="1"/>
    <col min="1802" max="1802" width="9.42578125" style="27" bestFit="1" customWidth="1"/>
    <col min="1803" max="1803" width="15.42578125" style="27" bestFit="1" customWidth="1"/>
    <col min="1804" max="1804" width="9.42578125" style="27" bestFit="1" customWidth="1"/>
    <col min="1805" max="2048" width="9.140625" style="27"/>
    <col min="2049" max="2049" width="18.42578125" style="27" customWidth="1"/>
    <col min="2050" max="2050" width="50.7109375" style="27" customWidth="1"/>
    <col min="2051" max="2051" width="20.140625" style="27" customWidth="1"/>
    <col min="2052" max="2053" width="17.7109375" style="27" bestFit="1" customWidth="1"/>
    <col min="2054" max="2054" width="16.5703125" style="27" bestFit="1" customWidth="1"/>
    <col min="2055" max="2055" width="15.7109375" style="27" bestFit="1" customWidth="1"/>
    <col min="2056" max="2056" width="18.42578125" style="27" bestFit="1" customWidth="1"/>
    <col min="2057" max="2057" width="15.42578125" style="27" bestFit="1" customWidth="1"/>
    <col min="2058" max="2058" width="9.42578125" style="27" bestFit="1" customWidth="1"/>
    <col min="2059" max="2059" width="15.42578125" style="27" bestFit="1" customWidth="1"/>
    <col min="2060" max="2060" width="9.42578125" style="27" bestFit="1" customWidth="1"/>
    <col min="2061" max="2304" width="9.140625" style="27"/>
    <col min="2305" max="2305" width="18.42578125" style="27" customWidth="1"/>
    <col min="2306" max="2306" width="50.7109375" style="27" customWidth="1"/>
    <col min="2307" max="2307" width="20.140625" style="27" customWidth="1"/>
    <col min="2308" max="2309" width="17.7109375" style="27" bestFit="1" customWidth="1"/>
    <col min="2310" max="2310" width="16.5703125" style="27" bestFit="1" customWidth="1"/>
    <col min="2311" max="2311" width="15.7109375" style="27" bestFit="1" customWidth="1"/>
    <col min="2312" max="2312" width="18.42578125" style="27" bestFit="1" customWidth="1"/>
    <col min="2313" max="2313" width="15.42578125" style="27" bestFit="1" customWidth="1"/>
    <col min="2314" max="2314" width="9.42578125" style="27" bestFit="1" customWidth="1"/>
    <col min="2315" max="2315" width="15.42578125" style="27" bestFit="1" customWidth="1"/>
    <col min="2316" max="2316" width="9.42578125" style="27" bestFit="1" customWidth="1"/>
    <col min="2317" max="2560" width="9.140625" style="27"/>
    <col min="2561" max="2561" width="18.42578125" style="27" customWidth="1"/>
    <col min="2562" max="2562" width="50.7109375" style="27" customWidth="1"/>
    <col min="2563" max="2563" width="20.140625" style="27" customWidth="1"/>
    <col min="2564" max="2565" width="17.7109375" style="27" bestFit="1" customWidth="1"/>
    <col min="2566" max="2566" width="16.5703125" style="27" bestFit="1" customWidth="1"/>
    <col min="2567" max="2567" width="15.7109375" style="27" bestFit="1" customWidth="1"/>
    <col min="2568" max="2568" width="18.42578125" style="27" bestFit="1" customWidth="1"/>
    <col min="2569" max="2569" width="15.42578125" style="27" bestFit="1" customWidth="1"/>
    <col min="2570" max="2570" width="9.42578125" style="27" bestFit="1" customWidth="1"/>
    <col min="2571" max="2571" width="15.42578125" style="27" bestFit="1" customWidth="1"/>
    <col min="2572" max="2572" width="9.42578125" style="27" bestFit="1" customWidth="1"/>
    <col min="2573" max="2816" width="9.140625" style="27"/>
    <col min="2817" max="2817" width="18.42578125" style="27" customWidth="1"/>
    <col min="2818" max="2818" width="50.7109375" style="27" customWidth="1"/>
    <col min="2819" max="2819" width="20.140625" style="27" customWidth="1"/>
    <col min="2820" max="2821" width="17.7109375" style="27" bestFit="1" customWidth="1"/>
    <col min="2822" max="2822" width="16.5703125" style="27" bestFit="1" customWidth="1"/>
    <col min="2823" max="2823" width="15.7109375" style="27" bestFit="1" customWidth="1"/>
    <col min="2824" max="2824" width="18.42578125" style="27" bestFit="1" customWidth="1"/>
    <col min="2825" max="2825" width="15.42578125" style="27" bestFit="1" customWidth="1"/>
    <col min="2826" max="2826" width="9.42578125" style="27" bestFit="1" customWidth="1"/>
    <col min="2827" max="2827" width="15.42578125" style="27" bestFit="1" customWidth="1"/>
    <col min="2828" max="2828" width="9.42578125" style="27" bestFit="1" customWidth="1"/>
    <col min="2829" max="3072" width="9.140625" style="27"/>
    <col min="3073" max="3073" width="18.42578125" style="27" customWidth="1"/>
    <col min="3074" max="3074" width="50.7109375" style="27" customWidth="1"/>
    <col min="3075" max="3075" width="20.140625" style="27" customWidth="1"/>
    <col min="3076" max="3077" width="17.7109375" style="27" bestFit="1" customWidth="1"/>
    <col min="3078" max="3078" width="16.5703125" style="27" bestFit="1" customWidth="1"/>
    <col min="3079" max="3079" width="15.7109375" style="27" bestFit="1" customWidth="1"/>
    <col min="3080" max="3080" width="18.42578125" style="27" bestFit="1" customWidth="1"/>
    <col min="3081" max="3081" width="15.42578125" style="27" bestFit="1" customWidth="1"/>
    <col min="3082" max="3082" width="9.42578125" style="27" bestFit="1" customWidth="1"/>
    <col min="3083" max="3083" width="15.42578125" style="27" bestFit="1" customWidth="1"/>
    <col min="3084" max="3084" width="9.42578125" style="27" bestFit="1" customWidth="1"/>
    <col min="3085" max="3328" width="9.140625" style="27"/>
    <col min="3329" max="3329" width="18.42578125" style="27" customWidth="1"/>
    <col min="3330" max="3330" width="50.7109375" style="27" customWidth="1"/>
    <col min="3331" max="3331" width="20.140625" style="27" customWidth="1"/>
    <col min="3332" max="3333" width="17.7109375" style="27" bestFit="1" customWidth="1"/>
    <col min="3334" max="3334" width="16.5703125" style="27" bestFit="1" customWidth="1"/>
    <col min="3335" max="3335" width="15.7109375" style="27" bestFit="1" customWidth="1"/>
    <col min="3336" max="3336" width="18.42578125" style="27" bestFit="1" customWidth="1"/>
    <col min="3337" max="3337" width="15.42578125" style="27" bestFit="1" customWidth="1"/>
    <col min="3338" max="3338" width="9.42578125" style="27" bestFit="1" customWidth="1"/>
    <col min="3339" max="3339" width="15.42578125" style="27" bestFit="1" customWidth="1"/>
    <col min="3340" max="3340" width="9.42578125" style="27" bestFit="1" customWidth="1"/>
    <col min="3341" max="3584" width="9.140625" style="27"/>
    <col min="3585" max="3585" width="18.42578125" style="27" customWidth="1"/>
    <col min="3586" max="3586" width="50.7109375" style="27" customWidth="1"/>
    <col min="3587" max="3587" width="20.140625" style="27" customWidth="1"/>
    <col min="3588" max="3589" width="17.7109375" style="27" bestFit="1" customWidth="1"/>
    <col min="3590" max="3590" width="16.5703125" style="27" bestFit="1" customWidth="1"/>
    <col min="3591" max="3591" width="15.7109375" style="27" bestFit="1" customWidth="1"/>
    <col min="3592" max="3592" width="18.42578125" style="27" bestFit="1" customWidth="1"/>
    <col min="3593" max="3593" width="15.42578125" style="27" bestFit="1" customWidth="1"/>
    <col min="3594" max="3594" width="9.42578125" style="27" bestFit="1" customWidth="1"/>
    <col min="3595" max="3595" width="15.42578125" style="27" bestFit="1" customWidth="1"/>
    <col min="3596" max="3596" width="9.42578125" style="27" bestFit="1" customWidth="1"/>
    <col min="3597" max="3840" width="9.140625" style="27"/>
    <col min="3841" max="3841" width="18.42578125" style="27" customWidth="1"/>
    <col min="3842" max="3842" width="50.7109375" style="27" customWidth="1"/>
    <col min="3843" max="3843" width="20.140625" style="27" customWidth="1"/>
    <col min="3844" max="3845" width="17.7109375" style="27" bestFit="1" customWidth="1"/>
    <col min="3846" max="3846" width="16.5703125" style="27" bestFit="1" customWidth="1"/>
    <col min="3847" max="3847" width="15.7109375" style="27" bestFit="1" customWidth="1"/>
    <col min="3848" max="3848" width="18.42578125" style="27" bestFit="1" customWidth="1"/>
    <col min="3849" max="3849" width="15.42578125" style="27" bestFit="1" customWidth="1"/>
    <col min="3850" max="3850" width="9.42578125" style="27" bestFit="1" customWidth="1"/>
    <col min="3851" max="3851" width="15.42578125" style="27" bestFit="1" customWidth="1"/>
    <col min="3852" max="3852" width="9.42578125" style="27" bestFit="1" customWidth="1"/>
    <col min="3853" max="4096" width="9.140625" style="27"/>
    <col min="4097" max="4097" width="18.42578125" style="27" customWidth="1"/>
    <col min="4098" max="4098" width="50.7109375" style="27" customWidth="1"/>
    <col min="4099" max="4099" width="20.140625" style="27" customWidth="1"/>
    <col min="4100" max="4101" width="17.7109375" style="27" bestFit="1" customWidth="1"/>
    <col min="4102" max="4102" width="16.5703125" style="27" bestFit="1" customWidth="1"/>
    <col min="4103" max="4103" width="15.7109375" style="27" bestFit="1" customWidth="1"/>
    <col min="4104" max="4104" width="18.42578125" style="27" bestFit="1" customWidth="1"/>
    <col min="4105" max="4105" width="15.42578125" style="27" bestFit="1" customWidth="1"/>
    <col min="4106" max="4106" width="9.42578125" style="27" bestFit="1" customWidth="1"/>
    <col min="4107" max="4107" width="15.42578125" style="27" bestFit="1" customWidth="1"/>
    <col min="4108" max="4108" width="9.42578125" style="27" bestFit="1" customWidth="1"/>
    <col min="4109" max="4352" width="9.140625" style="27"/>
    <col min="4353" max="4353" width="18.42578125" style="27" customWidth="1"/>
    <col min="4354" max="4354" width="50.7109375" style="27" customWidth="1"/>
    <col min="4355" max="4355" width="20.140625" style="27" customWidth="1"/>
    <col min="4356" max="4357" width="17.7109375" style="27" bestFit="1" customWidth="1"/>
    <col min="4358" max="4358" width="16.5703125" style="27" bestFit="1" customWidth="1"/>
    <col min="4359" max="4359" width="15.7109375" style="27" bestFit="1" customWidth="1"/>
    <col min="4360" max="4360" width="18.42578125" style="27" bestFit="1" customWidth="1"/>
    <col min="4361" max="4361" width="15.42578125" style="27" bestFit="1" customWidth="1"/>
    <col min="4362" max="4362" width="9.42578125" style="27" bestFit="1" customWidth="1"/>
    <col min="4363" max="4363" width="15.42578125" style="27" bestFit="1" customWidth="1"/>
    <col min="4364" max="4364" width="9.42578125" style="27" bestFit="1" customWidth="1"/>
    <col min="4365" max="4608" width="9.140625" style="27"/>
    <col min="4609" max="4609" width="18.42578125" style="27" customWidth="1"/>
    <col min="4610" max="4610" width="50.7109375" style="27" customWidth="1"/>
    <col min="4611" max="4611" width="20.140625" style="27" customWidth="1"/>
    <col min="4612" max="4613" width="17.7109375" style="27" bestFit="1" customWidth="1"/>
    <col min="4614" max="4614" width="16.5703125" style="27" bestFit="1" customWidth="1"/>
    <col min="4615" max="4615" width="15.7109375" style="27" bestFit="1" customWidth="1"/>
    <col min="4616" max="4616" width="18.42578125" style="27" bestFit="1" customWidth="1"/>
    <col min="4617" max="4617" width="15.42578125" style="27" bestFit="1" customWidth="1"/>
    <col min="4618" max="4618" width="9.42578125" style="27" bestFit="1" customWidth="1"/>
    <col min="4619" max="4619" width="15.42578125" style="27" bestFit="1" customWidth="1"/>
    <col min="4620" max="4620" width="9.42578125" style="27" bestFit="1" customWidth="1"/>
    <col min="4621" max="4864" width="9.140625" style="27"/>
    <col min="4865" max="4865" width="18.42578125" style="27" customWidth="1"/>
    <col min="4866" max="4866" width="50.7109375" style="27" customWidth="1"/>
    <col min="4867" max="4867" width="20.140625" style="27" customWidth="1"/>
    <col min="4868" max="4869" width="17.7109375" style="27" bestFit="1" customWidth="1"/>
    <col min="4870" max="4870" width="16.5703125" style="27" bestFit="1" customWidth="1"/>
    <col min="4871" max="4871" width="15.7109375" style="27" bestFit="1" customWidth="1"/>
    <col min="4872" max="4872" width="18.42578125" style="27" bestFit="1" customWidth="1"/>
    <col min="4873" max="4873" width="15.42578125" style="27" bestFit="1" customWidth="1"/>
    <col min="4874" max="4874" width="9.42578125" style="27" bestFit="1" customWidth="1"/>
    <col min="4875" max="4875" width="15.42578125" style="27" bestFit="1" customWidth="1"/>
    <col min="4876" max="4876" width="9.42578125" style="27" bestFit="1" customWidth="1"/>
    <col min="4877" max="5120" width="9.140625" style="27"/>
    <col min="5121" max="5121" width="18.42578125" style="27" customWidth="1"/>
    <col min="5122" max="5122" width="50.7109375" style="27" customWidth="1"/>
    <col min="5123" max="5123" width="20.140625" style="27" customWidth="1"/>
    <col min="5124" max="5125" width="17.7109375" style="27" bestFit="1" customWidth="1"/>
    <col min="5126" max="5126" width="16.5703125" style="27" bestFit="1" customWidth="1"/>
    <col min="5127" max="5127" width="15.7109375" style="27" bestFit="1" customWidth="1"/>
    <col min="5128" max="5128" width="18.42578125" style="27" bestFit="1" customWidth="1"/>
    <col min="5129" max="5129" width="15.42578125" style="27" bestFit="1" customWidth="1"/>
    <col min="5130" max="5130" width="9.42578125" style="27" bestFit="1" customWidth="1"/>
    <col min="5131" max="5131" width="15.42578125" style="27" bestFit="1" customWidth="1"/>
    <col min="5132" max="5132" width="9.42578125" style="27" bestFit="1" customWidth="1"/>
    <col min="5133" max="5376" width="9.140625" style="27"/>
    <col min="5377" max="5377" width="18.42578125" style="27" customWidth="1"/>
    <col min="5378" max="5378" width="50.7109375" style="27" customWidth="1"/>
    <col min="5379" max="5379" width="20.140625" style="27" customWidth="1"/>
    <col min="5380" max="5381" width="17.7109375" style="27" bestFit="1" customWidth="1"/>
    <col min="5382" max="5382" width="16.5703125" style="27" bestFit="1" customWidth="1"/>
    <col min="5383" max="5383" width="15.7109375" style="27" bestFit="1" customWidth="1"/>
    <col min="5384" max="5384" width="18.42578125" style="27" bestFit="1" customWidth="1"/>
    <col min="5385" max="5385" width="15.42578125" style="27" bestFit="1" customWidth="1"/>
    <col min="5386" max="5386" width="9.42578125" style="27" bestFit="1" customWidth="1"/>
    <col min="5387" max="5387" width="15.42578125" style="27" bestFit="1" customWidth="1"/>
    <col min="5388" max="5388" width="9.42578125" style="27" bestFit="1" customWidth="1"/>
    <col min="5389" max="5632" width="9.140625" style="27"/>
    <col min="5633" max="5633" width="18.42578125" style="27" customWidth="1"/>
    <col min="5634" max="5634" width="50.7109375" style="27" customWidth="1"/>
    <col min="5635" max="5635" width="20.140625" style="27" customWidth="1"/>
    <col min="5636" max="5637" width="17.7109375" style="27" bestFit="1" customWidth="1"/>
    <col min="5638" max="5638" width="16.5703125" style="27" bestFit="1" customWidth="1"/>
    <col min="5639" max="5639" width="15.7109375" style="27" bestFit="1" customWidth="1"/>
    <col min="5640" max="5640" width="18.42578125" style="27" bestFit="1" customWidth="1"/>
    <col min="5641" max="5641" width="15.42578125" style="27" bestFit="1" customWidth="1"/>
    <col min="5642" max="5642" width="9.42578125" style="27" bestFit="1" customWidth="1"/>
    <col min="5643" max="5643" width="15.42578125" style="27" bestFit="1" customWidth="1"/>
    <col min="5644" max="5644" width="9.42578125" style="27" bestFit="1" customWidth="1"/>
    <col min="5645" max="5888" width="9.140625" style="27"/>
    <col min="5889" max="5889" width="18.42578125" style="27" customWidth="1"/>
    <col min="5890" max="5890" width="50.7109375" style="27" customWidth="1"/>
    <col min="5891" max="5891" width="20.140625" style="27" customWidth="1"/>
    <col min="5892" max="5893" width="17.7109375" style="27" bestFit="1" customWidth="1"/>
    <col min="5894" max="5894" width="16.5703125" style="27" bestFit="1" customWidth="1"/>
    <col min="5895" max="5895" width="15.7109375" style="27" bestFit="1" customWidth="1"/>
    <col min="5896" max="5896" width="18.42578125" style="27" bestFit="1" customWidth="1"/>
    <col min="5897" max="5897" width="15.42578125" style="27" bestFit="1" customWidth="1"/>
    <col min="5898" max="5898" width="9.42578125" style="27" bestFit="1" customWidth="1"/>
    <col min="5899" max="5899" width="15.42578125" style="27" bestFit="1" customWidth="1"/>
    <col min="5900" max="5900" width="9.42578125" style="27" bestFit="1" customWidth="1"/>
    <col min="5901" max="6144" width="9.140625" style="27"/>
    <col min="6145" max="6145" width="18.42578125" style="27" customWidth="1"/>
    <col min="6146" max="6146" width="50.7109375" style="27" customWidth="1"/>
    <col min="6147" max="6147" width="20.140625" style="27" customWidth="1"/>
    <col min="6148" max="6149" width="17.7109375" style="27" bestFit="1" customWidth="1"/>
    <col min="6150" max="6150" width="16.5703125" style="27" bestFit="1" customWidth="1"/>
    <col min="6151" max="6151" width="15.7109375" style="27" bestFit="1" customWidth="1"/>
    <col min="6152" max="6152" width="18.42578125" style="27" bestFit="1" customWidth="1"/>
    <col min="6153" max="6153" width="15.42578125" style="27" bestFit="1" customWidth="1"/>
    <col min="6154" max="6154" width="9.42578125" style="27" bestFit="1" customWidth="1"/>
    <col min="6155" max="6155" width="15.42578125" style="27" bestFit="1" customWidth="1"/>
    <col min="6156" max="6156" width="9.42578125" style="27" bestFit="1" customWidth="1"/>
    <col min="6157" max="6400" width="9.140625" style="27"/>
    <col min="6401" max="6401" width="18.42578125" style="27" customWidth="1"/>
    <col min="6402" max="6402" width="50.7109375" style="27" customWidth="1"/>
    <col min="6403" max="6403" width="20.140625" style="27" customWidth="1"/>
    <col min="6404" max="6405" width="17.7109375" style="27" bestFit="1" customWidth="1"/>
    <col min="6406" max="6406" width="16.5703125" style="27" bestFit="1" customWidth="1"/>
    <col min="6407" max="6407" width="15.7109375" style="27" bestFit="1" customWidth="1"/>
    <col min="6408" max="6408" width="18.42578125" style="27" bestFit="1" customWidth="1"/>
    <col min="6409" max="6409" width="15.42578125" style="27" bestFit="1" customWidth="1"/>
    <col min="6410" max="6410" width="9.42578125" style="27" bestFit="1" customWidth="1"/>
    <col min="6411" max="6411" width="15.42578125" style="27" bestFit="1" customWidth="1"/>
    <col min="6412" max="6412" width="9.42578125" style="27" bestFit="1" customWidth="1"/>
    <col min="6413" max="6656" width="9.140625" style="27"/>
    <col min="6657" max="6657" width="18.42578125" style="27" customWidth="1"/>
    <col min="6658" max="6658" width="50.7109375" style="27" customWidth="1"/>
    <col min="6659" max="6659" width="20.140625" style="27" customWidth="1"/>
    <col min="6660" max="6661" width="17.7109375" style="27" bestFit="1" customWidth="1"/>
    <col min="6662" max="6662" width="16.5703125" style="27" bestFit="1" customWidth="1"/>
    <col min="6663" max="6663" width="15.7109375" style="27" bestFit="1" customWidth="1"/>
    <col min="6664" max="6664" width="18.42578125" style="27" bestFit="1" customWidth="1"/>
    <col min="6665" max="6665" width="15.42578125" style="27" bestFit="1" customWidth="1"/>
    <col min="6666" max="6666" width="9.42578125" style="27" bestFit="1" customWidth="1"/>
    <col min="6667" max="6667" width="15.42578125" style="27" bestFit="1" customWidth="1"/>
    <col min="6668" max="6668" width="9.42578125" style="27" bestFit="1" customWidth="1"/>
    <col min="6669" max="6912" width="9.140625" style="27"/>
    <col min="6913" max="6913" width="18.42578125" style="27" customWidth="1"/>
    <col min="6914" max="6914" width="50.7109375" style="27" customWidth="1"/>
    <col min="6915" max="6915" width="20.140625" style="27" customWidth="1"/>
    <col min="6916" max="6917" width="17.7109375" style="27" bestFit="1" customWidth="1"/>
    <col min="6918" max="6918" width="16.5703125" style="27" bestFit="1" customWidth="1"/>
    <col min="6919" max="6919" width="15.7109375" style="27" bestFit="1" customWidth="1"/>
    <col min="6920" max="6920" width="18.42578125" style="27" bestFit="1" customWidth="1"/>
    <col min="6921" max="6921" width="15.42578125" style="27" bestFit="1" customWidth="1"/>
    <col min="6922" max="6922" width="9.42578125" style="27" bestFit="1" customWidth="1"/>
    <col min="6923" max="6923" width="15.42578125" style="27" bestFit="1" customWidth="1"/>
    <col min="6924" max="6924" width="9.42578125" style="27" bestFit="1" customWidth="1"/>
    <col min="6925" max="7168" width="9.140625" style="27"/>
    <col min="7169" max="7169" width="18.42578125" style="27" customWidth="1"/>
    <col min="7170" max="7170" width="50.7109375" style="27" customWidth="1"/>
    <col min="7171" max="7171" width="20.140625" style="27" customWidth="1"/>
    <col min="7172" max="7173" width="17.7109375" style="27" bestFit="1" customWidth="1"/>
    <col min="7174" max="7174" width="16.5703125" style="27" bestFit="1" customWidth="1"/>
    <col min="7175" max="7175" width="15.7109375" style="27" bestFit="1" customWidth="1"/>
    <col min="7176" max="7176" width="18.42578125" style="27" bestFit="1" customWidth="1"/>
    <col min="7177" max="7177" width="15.42578125" style="27" bestFit="1" customWidth="1"/>
    <col min="7178" max="7178" width="9.42578125" style="27" bestFit="1" customWidth="1"/>
    <col min="7179" max="7179" width="15.42578125" style="27" bestFit="1" customWidth="1"/>
    <col min="7180" max="7180" width="9.42578125" style="27" bestFit="1" customWidth="1"/>
    <col min="7181" max="7424" width="9.140625" style="27"/>
    <col min="7425" max="7425" width="18.42578125" style="27" customWidth="1"/>
    <col min="7426" max="7426" width="50.7109375" style="27" customWidth="1"/>
    <col min="7427" max="7427" width="20.140625" style="27" customWidth="1"/>
    <col min="7428" max="7429" width="17.7109375" style="27" bestFit="1" customWidth="1"/>
    <col min="7430" max="7430" width="16.5703125" style="27" bestFit="1" customWidth="1"/>
    <col min="7431" max="7431" width="15.7109375" style="27" bestFit="1" customWidth="1"/>
    <col min="7432" max="7432" width="18.42578125" style="27" bestFit="1" customWidth="1"/>
    <col min="7433" max="7433" width="15.42578125" style="27" bestFit="1" customWidth="1"/>
    <col min="7434" max="7434" width="9.42578125" style="27" bestFit="1" customWidth="1"/>
    <col min="7435" max="7435" width="15.42578125" style="27" bestFit="1" customWidth="1"/>
    <col min="7436" max="7436" width="9.42578125" style="27" bestFit="1" customWidth="1"/>
    <col min="7437" max="7680" width="9.140625" style="27"/>
    <col min="7681" max="7681" width="18.42578125" style="27" customWidth="1"/>
    <col min="7682" max="7682" width="50.7109375" style="27" customWidth="1"/>
    <col min="7683" max="7683" width="20.140625" style="27" customWidth="1"/>
    <col min="7684" max="7685" width="17.7109375" style="27" bestFit="1" customWidth="1"/>
    <col min="7686" max="7686" width="16.5703125" style="27" bestFit="1" customWidth="1"/>
    <col min="7687" max="7687" width="15.7109375" style="27" bestFit="1" customWidth="1"/>
    <col min="7688" max="7688" width="18.42578125" style="27" bestFit="1" customWidth="1"/>
    <col min="7689" max="7689" width="15.42578125" style="27" bestFit="1" customWidth="1"/>
    <col min="7690" max="7690" width="9.42578125" style="27" bestFit="1" customWidth="1"/>
    <col min="7691" max="7691" width="15.42578125" style="27" bestFit="1" customWidth="1"/>
    <col min="7692" max="7692" width="9.42578125" style="27" bestFit="1" customWidth="1"/>
    <col min="7693" max="7936" width="9.140625" style="27"/>
    <col min="7937" max="7937" width="18.42578125" style="27" customWidth="1"/>
    <col min="7938" max="7938" width="50.7109375" style="27" customWidth="1"/>
    <col min="7939" max="7939" width="20.140625" style="27" customWidth="1"/>
    <col min="7940" max="7941" width="17.7109375" style="27" bestFit="1" customWidth="1"/>
    <col min="7942" max="7942" width="16.5703125" style="27" bestFit="1" customWidth="1"/>
    <col min="7943" max="7943" width="15.7109375" style="27" bestFit="1" customWidth="1"/>
    <col min="7944" max="7944" width="18.42578125" style="27" bestFit="1" customWidth="1"/>
    <col min="7945" max="7945" width="15.42578125" style="27" bestFit="1" customWidth="1"/>
    <col min="7946" max="7946" width="9.42578125" style="27" bestFit="1" customWidth="1"/>
    <col min="7947" max="7947" width="15.42578125" style="27" bestFit="1" customWidth="1"/>
    <col min="7948" max="7948" width="9.42578125" style="27" bestFit="1" customWidth="1"/>
    <col min="7949" max="8192" width="9.140625" style="27"/>
    <col min="8193" max="8193" width="18.42578125" style="27" customWidth="1"/>
    <col min="8194" max="8194" width="50.7109375" style="27" customWidth="1"/>
    <col min="8195" max="8195" width="20.140625" style="27" customWidth="1"/>
    <col min="8196" max="8197" width="17.7109375" style="27" bestFit="1" customWidth="1"/>
    <col min="8198" max="8198" width="16.5703125" style="27" bestFit="1" customWidth="1"/>
    <col min="8199" max="8199" width="15.7109375" style="27" bestFit="1" customWidth="1"/>
    <col min="8200" max="8200" width="18.42578125" style="27" bestFit="1" customWidth="1"/>
    <col min="8201" max="8201" width="15.42578125" style="27" bestFit="1" customWidth="1"/>
    <col min="8202" max="8202" width="9.42578125" style="27" bestFit="1" customWidth="1"/>
    <col min="8203" max="8203" width="15.42578125" style="27" bestFit="1" customWidth="1"/>
    <col min="8204" max="8204" width="9.42578125" style="27" bestFit="1" customWidth="1"/>
    <col min="8205" max="8448" width="9.140625" style="27"/>
    <col min="8449" max="8449" width="18.42578125" style="27" customWidth="1"/>
    <col min="8450" max="8450" width="50.7109375" style="27" customWidth="1"/>
    <col min="8451" max="8451" width="20.140625" style="27" customWidth="1"/>
    <col min="8452" max="8453" width="17.7109375" style="27" bestFit="1" customWidth="1"/>
    <col min="8454" max="8454" width="16.5703125" style="27" bestFit="1" customWidth="1"/>
    <col min="8455" max="8455" width="15.7109375" style="27" bestFit="1" customWidth="1"/>
    <col min="8456" max="8456" width="18.42578125" style="27" bestFit="1" customWidth="1"/>
    <col min="8457" max="8457" width="15.42578125" style="27" bestFit="1" customWidth="1"/>
    <col min="8458" max="8458" width="9.42578125" style="27" bestFit="1" customWidth="1"/>
    <col min="8459" max="8459" width="15.42578125" style="27" bestFit="1" customWidth="1"/>
    <col min="8460" max="8460" width="9.42578125" style="27" bestFit="1" customWidth="1"/>
    <col min="8461" max="8704" width="9.140625" style="27"/>
    <col min="8705" max="8705" width="18.42578125" style="27" customWidth="1"/>
    <col min="8706" max="8706" width="50.7109375" style="27" customWidth="1"/>
    <col min="8707" max="8707" width="20.140625" style="27" customWidth="1"/>
    <col min="8708" max="8709" width="17.7109375" style="27" bestFit="1" customWidth="1"/>
    <col min="8710" max="8710" width="16.5703125" style="27" bestFit="1" customWidth="1"/>
    <col min="8711" max="8711" width="15.7109375" style="27" bestFit="1" customWidth="1"/>
    <col min="8712" max="8712" width="18.42578125" style="27" bestFit="1" customWidth="1"/>
    <col min="8713" max="8713" width="15.42578125" style="27" bestFit="1" customWidth="1"/>
    <col min="8714" max="8714" width="9.42578125" style="27" bestFit="1" customWidth="1"/>
    <col min="8715" max="8715" width="15.42578125" style="27" bestFit="1" customWidth="1"/>
    <col min="8716" max="8716" width="9.42578125" style="27" bestFit="1" customWidth="1"/>
    <col min="8717" max="8960" width="9.140625" style="27"/>
    <col min="8961" max="8961" width="18.42578125" style="27" customWidth="1"/>
    <col min="8962" max="8962" width="50.7109375" style="27" customWidth="1"/>
    <col min="8963" max="8963" width="20.140625" style="27" customWidth="1"/>
    <col min="8964" max="8965" width="17.7109375" style="27" bestFit="1" customWidth="1"/>
    <col min="8966" max="8966" width="16.5703125" style="27" bestFit="1" customWidth="1"/>
    <col min="8967" max="8967" width="15.7109375" style="27" bestFit="1" customWidth="1"/>
    <col min="8968" max="8968" width="18.42578125" style="27" bestFit="1" customWidth="1"/>
    <col min="8969" max="8969" width="15.42578125" style="27" bestFit="1" customWidth="1"/>
    <col min="8970" max="8970" width="9.42578125" style="27" bestFit="1" customWidth="1"/>
    <col min="8971" max="8971" width="15.42578125" style="27" bestFit="1" customWidth="1"/>
    <col min="8972" max="8972" width="9.42578125" style="27" bestFit="1" customWidth="1"/>
    <col min="8973" max="9216" width="9.140625" style="27"/>
    <col min="9217" max="9217" width="18.42578125" style="27" customWidth="1"/>
    <col min="9218" max="9218" width="50.7109375" style="27" customWidth="1"/>
    <col min="9219" max="9219" width="20.140625" style="27" customWidth="1"/>
    <col min="9220" max="9221" width="17.7109375" style="27" bestFit="1" customWidth="1"/>
    <col min="9222" max="9222" width="16.5703125" style="27" bestFit="1" customWidth="1"/>
    <col min="9223" max="9223" width="15.7109375" style="27" bestFit="1" customWidth="1"/>
    <col min="9224" max="9224" width="18.42578125" style="27" bestFit="1" customWidth="1"/>
    <col min="9225" max="9225" width="15.42578125" style="27" bestFit="1" customWidth="1"/>
    <col min="9226" max="9226" width="9.42578125" style="27" bestFit="1" customWidth="1"/>
    <col min="9227" max="9227" width="15.42578125" style="27" bestFit="1" customWidth="1"/>
    <col min="9228" max="9228" width="9.42578125" style="27" bestFit="1" customWidth="1"/>
    <col min="9229" max="9472" width="9.140625" style="27"/>
    <col min="9473" max="9473" width="18.42578125" style="27" customWidth="1"/>
    <col min="9474" max="9474" width="50.7109375" style="27" customWidth="1"/>
    <col min="9475" max="9475" width="20.140625" style="27" customWidth="1"/>
    <col min="9476" max="9477" width="17.7109375" style="27" bestFit="1" customWidth="1"/>
    <col min="9478" max="9478" width="16.5703125" style="27" bestFit="1" customWidth="1"/>
    <col min="9479" max="9479" width="15.7109375" style="27" bestFit="1" customWidth="1"/>
    <col min="9480" max="9480" width="18.42578125" style="27" bestFit="1" customWidth="1"/>
    <col min="9481" max="9481" width="15.42578125" style="27" bestFit="1" customWidth="1"/>
    <col min="9482" max="9482" width="9.42578125" style="27" bestFit="1" customWidth="1"/>
    <col min="9483" max="9483" width="15.42578125" style="27" bestFit="1" customWidth="1"/>
    <col min="9484" max="9484" width="9.42578125" style="27" bestFit="1" customWidth="1"/>
    <col min="9485" max="9728" width="9.140625" style="27"/>
    <col min="9729" max="9729" width="18.42578125" style="27" customWidth="1"/>
    <col min="9730" max="9730" width="50.7109375" style="27" customWidth="1"/>
    <col min="9731" max="9731" width="20.140625" style="27" customWidth="1"/>
    <col min="9732" max="9733" width="17.7109375" style="27" bestFit="1" customWidth="1"/>
    <col min="9734" max="9734" width="16.5703125" style="27" bestFit="1" customWidth="1"/>
    <col min="9735" max="9735" width="15.7109375" style="27" bestFit="1" customWidth="1"/>
    <col min="9736" max="9736" width="18.42578125" style="27" bestFit="1" customWidth="1"/>
    <col min="9737" max="9737" width="15.42578125" style="27" bestFit="1" customWidth="1"/>
    <col min="9738" max="9738" width="9.42578125" style="27" bestFit="1" customWidth="1"/>
    <col min="9739" max="9739" width="15.42578125" style="27" bestFit="1" customWidth="1"/>
    <col min="9740" max="9740" width="9.42578125" style="27" bestFit="1" customWidth="1"/>
    <col min="9741" max="9984" width="9.140625" style="27"/>
    <col min="9985" max="9985" width="18.42578125" style="27" customWidth="1"/>
    <col min="9986" max="9986" width="50.7109375" style="27" customWidth="1"/>
    <col min="9987" max="9987" width="20.140625" style="27" customWidth="1"/>
    <col min="9988" max="9989" width="17.7109375" style="27" bestFit="1" customWidth="1"/>
    <col min="9990" max="9990" width="16.5703125" style="27" bestFit="1" customWidth="1"/>
    <col min="9991" max="9991" width="15.7109375" style="27" bestFit="1" customWidth="1"/>
    <col min="9992" max="9992" width="18.42578125" style="27" bestFit="1" customWidth="1"/>
    <col min="9993" max="9993" width="15.42578125" style="27" bestFit="1" customWidth="1"/>
    <col min="9994" max="9994" width="9.42578125" style="27" bestFit="1" customWidth="1"/>
    <col min="9995" max="9995" width="15.42578125" style="27" bestFit="1" customWidth="1"/>
    <col min="9996" max="9996" width="9.42578125" style="27" bestFit="1" customWidth="1"/>
    <col min="9997" max="10240" width="9.140625" style="27"/>
    <col min="10241" max="10241" width="18.42578125" style="27" customWidth="1"/>
    <col min="10242" max="10242" width="50.7109375" style="27" customWidth="1"/>
    <col min="10243" max="10243" width="20.140625" style="27" customWidth="1"/>
    <col min="10244" max="10245" width="17.7109375" style="27" bestFit="1" customWidth="1"/>
    <col min="10246" max="10246" width="16.5703125" style="27" bestFit="1" customWidth="1"/>
    <col min="10247" max="10247" width="15.7109375" style="27" bestFit="1" customWidth="1"/>
    <col min="10248" max="10248" width="18.42578125" style="27" bestFit="1" customWidth="1"/>
    <col min="10249" max="10249" width="15.42578125" style="27" bestFit="1" customWidth="1"/>
    <col min="10250" max="10250" width="9.42578125" style="27" bestFit="1" customWidth="1"/>
    <col min="10251" max="10251" width="15.42578125" style="27" bestFit="1" customWidth="1"/>
    <col min="10252" max="10252" width="9.42578125" style="27" bestFit="1" customWidth="1"/>
    <col min="10253" max="10496" width="9.140625" style="27"/>
    <col min="10497" max="10497" width="18.42578125" style="27" customWidth="1"/>
    <col min="10498" max="10498" width="50.7109375" style="27" customWidth="1"/>
    <col min="10499" max="10499" width="20.140625" style="27" customWidth="1"/>
    <col min="10500" max="10501" width="17.7109375" style="27" bestFit="1" customWidth="1"/>
    <col min="10502" max="10502" width="16.5703125" style="27" bestFit="1" customWidth="1"/>
    <col min="10503" max="10503" width="15.7109375" style="27" bestFit="1" customWidth="1"/>
    <col min="10504" max="10504" width="18.42578125" style="27" bestFit="1" customWidth="1"/>
    <col min="10505" max="10505" width="15.42578125" style="27" bestFit="1" customWidth="1"/>
    <col min="10506" max="10506" width="9.42578125" style="27" bestFit="1" customWidth="1"/>
    <col min="10507" max="10507" width="15.42578125" style="27" bestFit="1" customWidth="1"/>
    <col min="10508" max="10508" width="9.42578125" style="27" bestFit="1" customWidth="1"/>
    <col min="10509" max="10752" width="9.140625" style="27"/>
    <col min="10753" max="10753" width="18.42578125" style="27" customWidth="1"/>
    <col min="10754" max="10754" width="50.7109375" style="27" customWidth="1"/>
    <col min="10755" max="10755" width="20.140625" style="27" customWidth="1"/>
    <col min="10756" max="10757" width="17.7109375" style="27" bestFit="1" customWidth="1"/>
    <col min="10758" max="10758" width="16.5703125" style="27" bestFit="1" customWidth="1"/>
    <col min="10759" max="10759" width="15.7109375" style="27" bestFit="1" customWidth="1"/>
    <col min="10760" max="10760" width="18.42578125" style="27" bestFit="1" customWidth="1"/>
    <col min="10761" max="10761" width="15.42578125" style="27" bestFit="1" customWidth="1"/>
    <col min="10762" max="10762" width="9.42578125" style="27" bestFit="1" customWidth="1"/>
    <col min="10763" max="10763" width="15.42578125" style="27" bestFit="1" customWidth="1"/>
    <col min="10764" max="10764" width="9.42578125" style="27" bestFit="1" customWidth="1"/>
    <col min="10765" max="11008" width="9.140625" style="27"/>
    <col min="11009" max="11009" width="18.42578125" style="27" customWidth="1"/>
    <col min="11010" max="11010" width="50.7109375" style="27" customWidth="1"/>
    <col min="11011" max="11011" width="20.140625" style="27" customWidth="1"/>
    <col min="11012" max="11013" width="17.7109375" style="27" bestFit="1" customWidth="1"/>
    <col min="11014" max="11014" width="16.5703125" style="27" bestFit="1" customWidth="1"/>
    <col min="11015" max="11015" width="15.7109375" style="27" bestFit="1" customWidth="1"/>
    <col min="11016" max="11016" width="18.42578125" style="27" bestFit="1" customWidth="1"/>
    <col min="11017" max="11017" width="15.42578125" style="27" bestFit="1" customWidth="1"/>
    <col min="11018" max="11018" width="9.42578125" style="27" bestFit="1" customWidth="1"/>
    <col min="11019" max="11019" width="15.42578125" style="27" bestFit="1" customWidth="1"/>
    <col min="11020" max="11020" width="9.42578125" style="27" bestFit="1" customWidth="1"/>
    <col min="11021" max="11264" width="9.140625" style="27"/>
    <col min="11265" max="11265" width="18.42578125" style="27" customWidth="1"/>
    <col min="11266" max="11266" width="50.7109375" style="27" customWidth="1"/>
    <col min="11267" max="11267" width="20.140625" style="27" customWidth="1"/>
    <col min="11268" max="11269" width="17.7109375" style="27" bestFit="1" customWidth="1"/>
    <col min="11270" max="11270" width="16.5703125" style="27" bestFit="1" customWidth="1"/>
    <col min="11271" max="11271" width="15.7109375" style="27" bestFit="1" customWidth="1"/>
    <col min="11272" max="11272" width="18.42578125" style="27" bestFit="1" customWidth="1"/>
    <col min="11273" max="11273" width="15.42578125" style="27" bestFit="1" customWidth="1"/>
    <col min="11274" max="11274" width="9.42578125" style="27" bestFit="1" customWidth="1"/>
    <col min="11275" max="11275" width="15.42578125" style="27" bestFit="1" customWidth="1"/>
    <col min="11276" max="11276" width="9.42578125" style="27" bestFit="1" customWidth="1"/>
    <col min="11277" max="11520" width="9.140625" style="27"/>
    <col min="11521" max="11521" width="18.42578125" style="27" customWidth="1"/>
    <col min="11522" max="11522" width="50.7109375" style="27" customWidth="1"/>
    <col min="11523" max="11523" width="20.140625" style="27" customWidth="1"/>
    <col min="11524" max="11525" width="17.7109375" style="27" bestFit="1" customWidth="1"/>
    <col min="11526" max="11526" width="16.5703125" style="27" bestFit="1" customWidth="1"/>
    <col min="11527" max="11527" width="15.7109375" style="27" bestFit="1" customWidth="1"/>
    <col min="11528" max="11528" width="18.42578125" style="27" bestFit="1" customWidth="1"/>
    <col min="11529" max="11529" width="15.42578125" style="27" bestFit="1" customWidth="1"/>
    <col min="11530" max="11530" width="9.42578125" style="27" bestFit="1" customWidth="1"/>
    <col min="11531" max="11531" width="15.42578125" style="27" bestFit="1" customWidth="1"/>
    <col min="11532" max="11532" width="9.42578125" style="27" bestFit="1" customWidth="1"/>
    <col min="11533" max="11776" width="9.140625" style="27"/>
    <col min="11777" max="11777" width="18.42578125" style="27" customWidth="1"/>
    <col min="11778" max="11778" width="50.7109375" style="27" customWidth="1"/>
    <col min="11779" max="11779" width="20.140625" style="27" customWidth="1"/>
    <col min="11780" max="11781" width="17.7109375" style="27" bestFit="1" customWidth="1"/>
    <col min="11782" max="11782" width="16.5703125" style="27" bestFit="1" customWidth="1"/>
    <col min="11783" max="11783" width="15.7109375" style="27" bestFit="1" customWidth="1"/>
    <col min="11784" max="11784" width="18.42578125" style="27" bestFit="1" customWidth="1"/>
    <col min="11785" max="11785" width="15.42578125" style="27" bestFit="1" customWidth="1"/>
    <col min="11786" max="11786" width="9.42578125" style="27" bestFit="1" customWidth="1"/>
    <col min="11787" max="11787" width="15.42578125" style="27" bestFit="1" customWidth="1"/>
    <col min="11788" max="11788" width="9.42578125" style="27" bestFit="1" customWidth="1"/>
    <col min="11789" max="12032" width="9.140625" style="27"/>
    <col min="12033" max="12033" width="18.42578125" style="27" customWidth="1"/>
    <col min="12034" max="12034" width="50.7109375" style="27" customWidth="1"/>
    <col min="12035" max="12035" width="20.140625" style="27" customWidth="1"/>
    <col min="12036" max="12037" width="17.7109375" style="27" bestFit="1" customWidth="1"/>
    <col min="12038" max="12038" width="16.5703125" style="27" bestFit="1" customWidth="1"/>
    <col min="12039" max="12039" width="15.7109375" style="27" bestFit="1" customWidth="1"/>
    <col min="12040" max="12040" width="18.42578125" style="27" bestFit="1" customWidth="1"/>
    <col min="12041" max="12041" width="15.42578125" style="27" bestFit="1" customWidth="1"/>
    <col min="12042" max="12042" width="9.42578125" style="27" bestFit="1" customWidth="1"/>
    <col min="12043" max="12043" width="15.42578125" style="27" bestFit="1" customWidth="1"/>
    <col min="12044" max="12044" width="9.42578125" style="27" bestFit="1" customWidth="1"/>
    <col min="12045" max="12288" width="9.140625" style="27"/>
    <col min="12289" max="12289" width="18.42578125" style="27" customWidth="1"/>
    <col min="12290" max="12290" width="50.7109375" style="27" customWidth="1"/>
    <col min="12291" max="12291" width="20.140625" style="27" customWidth="1"/>
    <col min="12292" max="12293" width="17.7109375" style="27" bestFit="1" customWidth="1"/>
    <col min="12294" max="12294" width="16.5703125" style="27" bestFit="1" customWidth="1"/>
    <col min="12295" max="12295" width="15.7109375" style="27" bestFit="1" customWidth="1"/>
    <col min="12296" max="12296" width="18.42578125" style="27" bestFit="1" customWidth="1"/>
    <col min="12297" max="12297" width="15.42578125" style="27" bestFit="1" customWidth="1"/>
    <col min="12298" max="12298" width="9.42578125" style="27" bestFit="1" customWidth="1"/>
    <col min="12299" max="12299" width="15.42578125" style="27" bestFit="1" customWidth="1"/>
    <col min="12300" max="12300" width="9.42578125" style="27" bestFit="1" customWidth="1"/>
    <col min="12301" max="12544" width="9.140625" style="27"/>
    <col min="12545" max="12545" width="18.42578125" style="27" customWidth="1"/>
    <col min="12546" max="12546" width="50.7109375" style="27" customWidth="1"/>
    <col min="12547" max="12547" width="20.140625" style="27" customWidth="1"/>
    <col min="12548" max="12549" width="17.7109375" style="27" bestFit="1" customWidth="1"/>
    <col min="12550" max="12550" width="16.5703125" style="27" bestFit="1" customWidth="1"/>
    <col min="12551" max="12551" width="15.7109375" style="27" bestFit="1" customWidth="1"/>
    <col min="12552" max="12552" width="18.42578125" style="27" bestFit="1" customWidth="1"/>
    <col min="12553" max="12553" width="15.42578125" style="27" bestFit="1" customWidth="1"/>
    <col min="12554" max="12554" width="9.42578125" style="27" bestFit="1" customWidth="1"/>
    <col min="12555" max="12555" width="15.42578125" style="27" bestFit="1" customWidth="1"/>
    <col min="12556" max="12556" width="9.42578125" style="27" bestFit="1" customWidth="1"/>
    <col min="12557" max="12800" width="9.140625" style="27"/>
    <col min="12801" max="12801" width="18.42578125" style="27" customWidth="1"/>
    <col min="12802" max="12802" width="50.7109375" style="27" customWidth="1"/>
    <col min="12803" max="12803" width="20.140625" style="27" customWidth="1"/>
    <col min="12804" max="12805" width="17.7109375" style="27" bestFit="1" customWidth="1"/>
    <col min="12806" max="12806" width="16.5703125" style="27" bestFit="1" customWidth="1"/>
    <col min="12807" max="12807" width="15.7109375" style="27" bestFit="1" customWidth="1"/>
    <col min="12808" max="12808" width="18.42578125" style="27" bestFit="1" customWidth="1"/>
    <col min="12809" max="12809" width="15.42578125" style="27" bestFit="1" customWidth="1"/>
    <col min="12810" max="12810" width="9.42578125" style="27" bestFit="1" customWidth="1"/>
    <col min="12811" max="12811" width="15.42578125" style="27" bestFit="1" customWidth="1"/>
    <col min="12812" max="12812" width="9.42578125" style="27" bestFit="1" customWidth="1"/>
    <col min="12813" max="13056" width="9.140625" style="27"/>
    <col min="13057" max="13057" width="18.42578125" style="27" customWidth="1"/>
    <col min="13058" max="13058" width="50.7109375" style="27" customWidth="1"/>
    <col min="13059" max="13059" width="20.140625" style="27" customWidth="1"/>
    <col min="13060" max="13061" width="17.7109375" style="27" bestFit="1" customWidth="1"/>
    <col min="13062" max="13062" width="16.5703125" style="27" bestFit="1" customWidth="1"/>
    <col min="13063" max="13063" width="15.7109375" style="27" bestFit="1" customWidth="1"/>
    <col min="13064" max="13064" width="18.42578125" style="27" bestFit="1" customWidth="1"/>
    <col min="13065" max="13065" width="15.42578125" style="27" bestFit="1" customWidth="1"/>
    <col min="13066" max="13066" width="9.42578125" style="27" bestFit="1" customWidth="1"/>
    <col min="13067" max="13067" width="15.42578125" style="27" bestFit="1" customWidth="1"/>
    <col min="13068" max="13068" width="9.42578125" style="27" bestFit="1" customWidth="1"/>
    <col min="13069" max="13312" width="9.140625" style="27"/>
    <col min="13313" max="13313" width="18.42578125" style="27" customWidth="1"/>
    <col min="13314" max="13314" width="50.7109375" style="27" customWidth="1"/>
    <col min="13315" max="13315" width="20.140625" style="27" customWidth="1"/>
    <col min="13316" max="13317" width="17.7109375" style="27" bestFit="1" customWidth="1"/>
    <col min="13318" max="13318" width="16.5703125" style="27" bestFit="1" customWidth="1"/>
    <col min="13319" max="13319" width="15.7109375" style="27" bestFit="1" customWidth="1"/>
    <col min="13320" max="13320" width="18.42578125" style="27" bestFit="1" customWidth="1"/>
    <col min="13321" max="13321" width="15.42578125" style="27" bestFit="1" customWidth="1"/>
    <col min="13322" max="13322" width="9.42578125" style="27" bestFit="1" customWidth="1"/>
    <col min="13323" max="13323" width="15.42578125" style="27" bestFit="1" customWidth="1"/>
    <col min="13324" max="13324" width="9.42578125" style="27" bestFit="1" customWidth="1"/>
    <col min="13325" max="13568" width="9.140625" style="27"/>
    <col min="13569" max="13569" width="18.42578125" style="27" customWidth="1"/>
    <col min="13570" max="13570" width="50.7109375" style="27" customWidth="1"/>
    <col min="13571" max="13571" width="20.140625" style="27" customWidth="1"/>
    <col min="13572" max="13573" width="17.7109375" style="27" bestFit="1" customWidth="1"/>
    <col min="13574" max="13574" width="16.5703125" style="27" bestFit="1" customWidth="1"/>
    <col min="13575" max="13575" width="15.7109375" style="27" bestFit="1" customWidth="1"/>
    <col min="13576" max="13576" width="18.42578125" style="27" bestFit="1" customWidth="1"/>
    <col min="13577" max="13577" width="15.42578125" style="27" bestFit="1" customWidth="1"/>
    <col min="13578" max="13578" width="9.42578125" style="27" bestFit="1" customWidth="1"/>
    <col min="13579" max="13579" width="15.42578125" style="27" bestFit="1" customWidth="1"/>
    <col min="13580" max="13580" width="9.42578125" style="27" bestFit="1" customWidth="1"/>
    <col min="13581" max="13824" width="9.140625" style="27"/>
    <col min="13825" max="13825" width="18.42578125" style="27" customWidth="1"/>
    <col min="13826" max="13826" width="50.7109375" style="27" customWidth="1"/>
    <col min="13827" max="13827" width="20.140625" style="27" customWidth="1"/>
    <col min="13828" max="13829" width="17.7109375" style="27" bestFit="1" customWidth="1"/>
    <col min="13830" max="13830" width="16.5703125" style="27" bestFit="1" customWidth="1"/>
    <col min="13831" max="13831" width="15.7109375" style="27" bestFit="1" customWidth="1"/>
    <col min="13832" max="13832" width="18.42578125" style="27" bestFit="1" customWidth="1"/>
    <col min="13833" max="13833" width="15.42578125" style="27" bestFit="1" customWidth="1"/>
    <col min="13834" max="13834" width="9.42578125" style="27" bestFit="1" customWidth="1"/>
    <col min="13835" max="13835" width="15.42578125" style="27" bestFit="1" customWidth="1"/>
    <col min="13836" max="13836" width="9.42578125" style="27" bestFit="1" customWidth="1"/>
    <col min="13837" max="14080" width="9.140625" style="27"/>
    <col min="14081" max="14081" width="18.42578125" style="27" customWidth="1"/>
    <col min="14082" max="14082" width="50.7109375" style="27" customWidth="1"/>
    <col min="14083" max="14083" width="20.140625" style="27" customWidth="1"/>
    <col min="14084" max="14085" width="17.7109375" style="27" bestFit="1" customWidth="1"/>
    <col min="14086" max="14086" width="16.5703125" style="27" bestFit="1" customWidth="1"/>
    <col min="14087" max="14087" width="15.7109375" style="27" bestFit="1" customWidth="1"/>
    <col min="14088" max="14088" width="18.42578125" style="27" bestFit="1" customWidth="1"/>
    <col min="14089" max="14089" width="15.42578125" style="27" bestFit="1" customWidth="1"/>
    <col min="14090" max="14090" width="9.42578125" style="27" bestFit="1" customWidth="1"/>
    <col min="14091" max="14091" width="15.42578125" style="27" bestFit="1" customWidth="1"/>
    <col min="14092" max="14092" width="9.42578125" style="27" bestFit="1" customWidth="1"/>
    <col min="14093" max="14336" width="9.140625" style="27"/>
    <col min="14337" max="14337" width="18.42578125" style="27" customWidth="1"/>
    <col min="14338" max="14338" width="50.7109375" style="27" customWidth="1"/>
    <col min="14339" max="14339" width="20.140625" style="27" customWidth="1"/>
    <col min="14340" max="14341" width="17.7109375" style="27" bestFit="1" customWidth="1"/>
    <col min="14342" max="14342" width="16.5703125" style="27" bestFit="1" customWidth="1"/>
    <col min="14343" max="14343" width="15.7109375" style="27" bestFit="1" customWidth="1"/>
    <col min="14344" max="14344" width="18.42578125" style="27" bestFit="1" customWidth="1"/>
    <col min="14345" max="14345" width="15.42578125" style="27" bestFit="1" customWidth="1"/>
    <col min="14346" max="14346" width="9.42578125" style="27" bestFit="1" customWidth="1"/>
    <col min="14347" max="14347" width="15.42578125" style="27" bestFit="1" customWidth="1"/>
    <col min="14348" max="14348" width="9.42578125" style="27" bestFit="1" customWidth="1"/>
    <col min="14349" max="14592" width="9.140625" style="27"/>
    <col min="14593" max="14593" width="18.42578125" style="27" customWidth="1"/>
    <col min="14594" max="14594" width="50.7109375" style="27" customWidth="1"/>
    <col min="14595" max="14595" width="20.140625" style="27" customWidth="1"/>
    <col min="14596" max="14597" width="17.7109375" style="27" bestFit="1" customWidth="1"/>
    <col min="14598" max="14598" width="16.5703125" style="27" bestFit="1" customWidth="1"/>
    <col min="14599" max="14599" width="15.7109375" style="27" bestFit="1" customWidth="1"/>
    <col min="14600" max="14600" width="18.42578125" style="27" bestFit="1" customWidth="1"/>
    <col min="14601" max="14601" width="15.42578125" style="27" bestFit="1" customWidth="1"/>
    <col min="14602" max="14602" width="9.42578125" style="27" bestFit="1" customWidth="1"/>
    <col min="14603" max="14603" width="15.42578125" style="27" bestFit="1" customWidth="1"/>
    <col min="14604" max="14604" width="9.42578125" style="27" bestFit="1" customWidth="1"/>
    <col min="14605" max="14848" width="9.140625" style="27"/>
    <col min="14849" max="14849" width="18.42578125" style="27" customWidth="1"/>
    <col min="14850" max="14850" width="50.7109375" style="27" customWidth="1"/>
    <col min="14851" max="14851" width="20.140625" style="27" customWidth="1"/>
    <col min="14852" max="14853" width="17.7109375" style="27" bestFit="1" customWidth="1"/>
    <col min="14854" max="14854" width="16.5703125" style="27" bestFit="1" customWidth="1"/>
    <col min="14855" max="14855" width="15.7109375" style="27" bestFit="1" customWidth="1"/>
    <col min="14856" max="14856" width="18.42578125" style="27" bestFit="1" customWidth="1"/>
    <col min="14857" max="14857" width="15.42578125" style="27" bestFit="1" customWidth="1"/>
    <col min="14858" max="14858" width="9.42578125" style="27" bestFit="1" customWidth="1"/>
    <col min="14859" max="14859" width="15.42578125" style="27" bestFit="1" customWidth="1"/>
    <col min="14860" max="14860" width="9.42578125" style="27" bestFit="1" customWidth="1"/>
    <col min="14861" max="15104" width="9.140625" style="27"/>
    <col min="15105" max="15105" width="18.42578125" style="27" customWidth="1"/>
    <col min="15106" max="15106" width="50.7109375" style="27" customWidth="1"/>
    <col min="15107" max="15107" width="20.140625" style="27" customWidth="1"/>
    <col min="15108" max="15109" width="17.7109375" style="27" bestFit="1" customWidth="1"/>
    <col min="15110" max="15110" width="16.5703125" style="27" bestFit="1" customWidth="1"/>
    <col min="15111" max="15111" width="15.7109375" style="27" bestFit="1" customWidth="1"/>
    <col min="15112" max="15112" width="18.42578125" style="27" bestFit="1" customWidth="1"/>
    <col min="15113" max="15113" width="15.42578125" style="27" bestFit="1" customWidth="1"/>
    <col min="15114" max="15114" width="9.42578125" style="27" bestFit="1" customWidth="1"/>
    <col min="15115" max="15115" width="15.42578125" style="27" bestFit="1" customWidth="1"/>
    <col min="15116" max="15116" width="9.42578125" style="27" bestFit="1" customWidth="1"/>
    <col min="15117" max="15360" width="9.140625" style="27"/>
    <col min="15361" max="15361" width="18.42578125" style="27" customWidth="1"/>
    <col min="15362" max="15362" width="50.7109375" style="27" customWidth="1"/>
    <col min="15363" max="15363" width="20.140625" style="27" customWidth="1"/>
    <col min="15364" max="15365" width="17.7109375" style="27" bestFit="1" customWidth="1"/>
    <col min="15366" max="15366" width="16.5703125" style="27" bestFit="1" customWidth="1"/>
    <col min="15367" max="15367" width="15.7109375" style="27" bestFit="1" customWidth="1"/>
    <col min="15368" max="15368" width="18.42578125" style="27" bestFit="1" customWidth="1"/>
    <col min="15369" max="15369" width="15.42578125" style="27" bestFit="1" customWidth="1"/>
    <col min="15370" max="15370" width="9.42578125" style="27" bestFit="1" customWidth="1"/>
    <col min="15371" max="15371" width="15.42578125" style="27" bestFit="1" customWidth="1"/>
    <col min="15372" max="15372" width="9.42578125" style="27" bestFit="1" customWidth="1"/>
    <col min="15373" max="15616" width="9.140625" style="27"/>
    <col min="15617" max="15617" width="18.42578125" style="27" customWidth="1"/>
    <col min="15618" max="15618" width="50.7109375" style="27" customWidth="1"/>
    <col min="15619" max="15619" width="20.140625" style="27" customWidth="1"/>
    <col min="15620" max="15621" width="17.7109375" style="27" bestFit="1" customWidth="1"/>
    <col min="15622" max="15622" width="16.5703125" style="27" bestFit="1" customWidth="1"/>
    <col min="15623" max="15623" width="15.7109375" style="27" bestFit="1" customWidth="1"/>
    <col min="15624" max="15624" width="18.42578125" style="27" bestFit="1" customWidth="1"/>
    <col min="15625" max="15625" width="15.42578125" style="27" bestFit="1" customWidth="1"/>
    <col min="15626" max="15626" width="9.42578125" style="27" bestFit="1" customWidth="1"/>
    <col min="15627" max="15627" width="15.42578125" style="27" bestFit="1" customWidth="1"/>
    <col min="15628" max="15628" width="9.42578125" style="27" bestFit="1" customWidth="1"/>
    <col min="15629" max="15872" width="9.140625" style="27"/>
    <col min="15873" max="15873" width="18.42578125" style="27" customWidth="1"/>
    <col min="15874" max="15874" width="50.7109375" style="27" customWidth="1"/>
    <col min="15875" max="15875" width="20.140625" style="27" customWidth="1"/>
    <col min="15876" max="15877" width="17.7109375" style="27" bestFit="1" customWidth="1"/>
    <col min="15878" max="15878" width="16.5703125" style="27" bestFit="1" customWidth="1"/>
    <col min="15879" max="15879" width="15.7109375" style="27" bestFit="1" customWidth="1"/>
    <col min="15880" max="15880" width="18.42578125" style="27" bestFit="1" customWidth="1"/>
    <col min="15881" max="15881" width="15.42578125" style="27" bestFit="1" customWidth="1"/>
    <col min="15882" max="15882" width="9.42578125" style="27" bestFit="1" customWidth="1"/>
    <col min="15883" max="15883" width="15.42578125" style="27" bestFit="1" customWidth="1"/>
    <col min="15884" max="15884" width="9.42578125" style="27" bestFit="1" customWidth="1"/>
    <col min="15885" max="16128" width="9.140625" style="27"/>
    <col min="16129" max="16129" width="18.42578125" style="27" customWidth="1"/>
    <col min="16130" max="16130" width="50.7109375" style="27" customWidth="1"/>
    <col min="16131" max="16131" width="20.140625" style="27" customWidth="1"/>
    <col min="16132" max="16133" width="17.7109375" style="27" bestFit="1" customWidth="1"/>
    <col min="16134" max="16134" width="16.5703125" style="27" bestFit="1" customWidth="1"/>
    <col min="16135" max="16135" width="15.7109375" style="27" bestFit="1" customWidth="1"/>
    <col min="16136" max="16136" width="18.42578125" style="27" bestFit="1" customWidth="1"/>
    <col min="16137" max="16137" width="15.42578125" style="27" bestFit="1" customWidth="1"/>
    <col min="16138" max="16138" width="9.42578125" style="27" bestFit="1" customWidth="1"/>
    <col min="16139" max="16139" width="15.42578125" style="27" bestFit="1" customWidth="1"/>
    <col min="16140" max="16140" width="9.42578125" style="27" bestFit="1" customWidth="1"/>
    <col min="16141" max="16384" width="9.140625" style="27"/>
  </cols>
  <sheetData>
    <row r="1" spans="1:15" ht="18" hidden="1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4"/>
      <c r="M1" s="34"/>
      <c r="N1" s="34"/>
      <c r="O1" s="34"/>
    </row>
    <row r="2" spans="1:15" ht="15.75" hidden="1" customHeight="1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34"/>
      <c r="M2" s="34"/>
      <c r="N2" s="34"/>
      <c r="O2" s="34"/>
    </row>
    <row r="3" spans="1:15" ht="18" hidden="1" customHeight="1" x14ac:dyDescent="0.2">
      <c r="A3" s="37"/>
      <c r="B3" s="37"/>
      <c r="C3" s="37"/>
      <c r="D3" s="37"/>
      <c r="E3" s="37"/>
      <c r="F3" s="37"/>
      <c r="G3" s="37"/>
      <c r="H3" s="37"/>
      <c r="I3" s="38"/>
      <c r="J3" s="38"/>
      <c r="K3" s="38"/>
      <c r="L3" s="34"/>
      <c r="M3" s="34"/>
      <c r="N3" s="34"/>
      <c r="O3" s="34"/>
    </row>
    <row r="4" spans="1:15" ht="18" x14ac:dyDescent="0.2">
      <c r="A4" s="37"/>
      <c r="B4" s="37"/>
      <c r="C4" s="37"/>
      <c r="D4" s="37"/>
      <c r="E4" s="37"/>
      <c r="F4" s="37"/>
      <c r="G4" s="37"/>
      <c r="H4" s="37"/>
      <c r="I4" s="38"/>
      <c r="J4" s="38"/>
      <c r="K4" s="38"/>
      <c r="L4" s="34"/>
      <c r="M4" s="34"/>
      <c r="N4" s="34"/>
      <c r="O4" s="34"/>
    </row>
    <row r="5" spans="1:15" ht="15.75" customHeight="1" x14ac:dyDescent="0.2">
      <c r="A5" s="150" t="s">
        <v>256</v>
      </c>
      <c r="B5" s="150"/>
      <c r="C5" s="150"/>
      <c r="D5" s="150"/>
      <c r="E5" s="150"/>
      <c r="F5" s="150"/>
      <c r="G5" s="150"/>
      <c r="H5" s="150"/>
      <c r="I5" s="33"/>
      <c r="J5" s="33"/>
      <c r="K5" s="33"/>
      <c r="L5" s="34"/>
      <c r="M5" s="34"/>
      <c r="N5" s="34"/>
      <c r="O5" s="34"/>
    </row>
    <row r="6" spans="1:15" ht="18" x14ac:dyDescent="0.2">
      <c r="A6" s="37"/>
      <c r="B6" s="37"/>
      <c r="C6" s="37"/>
      <c r="D6" s="37"/>
      <c r="E6" s="37"/>
      <c r="F6" s="37"/>
      <c r="G6" s="37"/>
      <c r="H6" s="37"/>
      <c r="I6" s="38"/>
      <c r="J6" s="38"/>
      <c r="K6" s="38"/>
      <c r="L6" s="34"/>
      <c r="M6" s="34"/>
      <c r="N6" s="34"/>
      <c r="O6" s="34"/>
    </row>
    <row r="7" spans="1:15" s="28" customFormat="1" ht="57" x14ac:dyDescent="0.25">
      <c r="A7" s="149" t="s">
        <v>3</v>
      </c>
      <c r="B7" s="149"/>
      <c r="C7" s="46" t="s">
        <v>262</v>
      </c>
      <c r="D7" s="46" t="s">
        <v>503</v>
      </c>
      <c r="E7" s="46" t="s">
        <v>264</v>
      </c>
      <c r="F7" s="46" t="s">
        <v>265</v>
      </c>
      <c r="G7" s="46" t="s">
        <v>266</v>
      </c>
      <c r="H7" s="46" t="s">
        <v>267</v>
      </c>
      <c r="I7" s="35"/>
      <c r="J7" s="35"/>
      <c r="K7" s="35"/>
      <c r="L7" s="35"/>
      <c r="M7" s="35"/>
      <c r="N7" s="35"/>
      <c r="O7" s="35"/>
    </row>
    <row r="8" spans="1:15" s="29" customFormat="1" x14ac:dyDescent="0.2">
      <c r="A8" s="148">
        <v>1</v>
      </c>
      <c r="B8" s="148"/>
      <c r="C8" s="47">
        <v>2</v>
      </c>
      <c r="D8" s="47">
        <v>3</v>
      </c>
      <c r="E8" s="47">
        <v>4.3333333333333304</v>
      </c>
      <c r="F8" s="47">
        <v>5.0833333333333304</v>
      </c>
      <c r="G8" s="47">
        <v>6</v>
      </c>
      <c r="H8" s="47">
        <v>7</v>
      </c>
      <c r="I8" s="34"/>
      <c r="J8" s="34"/>
      <c r="K8" s="34"/>
      <c r="L8" s="34"/>
      <c r="M8" s="36"/>
      <c r="N8" s="36"/>
      <c r="O8" s="36"/>
    </row>
    <row r="9" spans="1:15" ht="15" customHeight="1" x14ac:dyDescent="0.2">
      <c r="A9" s="50" t="s">
        <v>258</v>
      </c>
      <c r="B9" s="50" t="s">
        <v>28</v>
      </c>
      <c r="C9" s="54" t="s">
        <v>30</v>
      </c>
      <c r="D9" s="54" t="s">
        <v>30</v>
      </c>
      <c r="E9" s="54" t="s">
        <v>30</v>
      </c>
      <c r="F9" s="54" t="s">
        <v>30</v>
      </c>
      <c r="G9" s="54" t="s">
        <v>28</v>
      </c>
      <c r="H9" s="54" t="s">
        <v>28</v>
      </c>
      <c r="I9" s="34"/>
      <c r="J9" s="34"/>
      <c r="K9" s="34"/>
      <c r="L9" s="34"/>
      <c r="M9" s="49"/>
      <c r="N9" s="49"/>
      <c r="O9" s="49"/>
    </row>
    <row r="10" spans="1:15" x14ac:dyDescent="0.2">
      <c r="A10" s="104" t="s">
        <v>79</v>
      </c>
      <c r="B10" s="105" t="s">
        <v>260</v>
      </c>
      <c r="C10" s="83">
        <f>+C11+C14</f>
        <v>0</v>
      </c>
      <c r="D10" s="84">
        <f>+D11+D14</f>
        <v>0</v>
      </c>
      <c r="E10" s="84">
        <f>+E11+E14</f>
        <v>0</v>
      </c>
      <c r="F10" s="83">
        <f>+F11+F14</f>
        <v>0</v>
      </c>
      <c r="G10" s="106" t="e">
        <f t="shared" ref="G10" si="0">+F10/C10*100</f>
        <v>#DIV/0!</v>
      </c>
      <c r="H10" s="106" t="e">
        <f t="shared" ref="H10" si="1">+F10/E10*100</f>
        <v>#DIV/0!</v>
      </c>
      <c r="I10" s="52"/>
      <c r="J10" s="52"/>
      <c r="K10" s="52"/>
      <c r="L10" s="52"/>
      <c r="M10" s="51"/>
      <c r="N10" s="51"/>
      <c r="O10" s="51"/>
    </row>
    <row r="11" spans="1:15" x14ac:dyDescent="0.2">
      <c r="A11" s="98" t="s">
        <v>81</v>
      </c>
      <c r="B11" s="99" t="s">
        <v>504</v>
      </c>
      <c r="C11" s="102">
        <f>+C12</f>
        <v>0</v>
      </c>
      <c r="D11" s="109"/>
      <c r="E11" s="109"/>
      <c r="F11" s="102">
        <f>+F12</f>
        <v>0</v>
      </c>
      <c r="G11" s="102" t="e">
        <f t="shared" ref="G11:G36" si="2">+F11/C11*100</f>
        <v>#DIV/0!</v>
      </c>
      <c r="H11" s="102" t="e">
        <f t="shared" ref="H11:H36" si="3">+F11/E11*100</f>
        <v>#DIV/0!</v>
      </c>
      <c r="I11" s="41"/>
      <c r="J11" s="41"/>
      <c r="K11" s="41"/>
      <c r="L11" s="41"/>
      <c r="M11" s="42"/>
      <c r="N11" s="42"/>
      <c r="O11" s="42"/>
    </row>
    <row r="12" spans="1:15" x14ac:dyDescent="0.2">
      <c r="A12" s="97" t="s">
        <v>505</v>
      </c>
      <c r="B12" s="73" t="s">
        <v>506</v>
      </c>
      <c r="C12" s="100">
        <f>+C13</f>
        <v>0</v>
      </c>
      <c r="D12" s="101"/>
      <c r="E12" s="101"/>
      <c r="F12" s="100">
        <f t="shared" ref="F12" si="4">+F13</f>
        <v>0</v>
      </c>
      <c r="G12" s="71" t="e">
        <f t="shared" si="2"/>
        <v>#DIV/0!</v>
      </c>
      <c r="H12" s="71" t="e">
        <f t="shared" si="3"/>
        <v>#DIV/0!</v>
      </c>
      <c r="I12" s="41"/>
      <c r="J12" s="41"/>
      <c r="K12" s="41"/>
      <c r="L12" s="41"/>
      <c r="M12" s="42"/>
      <c r="N12" s="42"/>
      <c r="O12" s="42"/>
    </row>
    <row r="13" spans="1:15" ht="25.5" x14ac:dyDescent="0.2">
      <c r="A13" s="64" t="s">
        <v>507</v>
      </c>
      <c r="B13" s="43" t="s">
        <v>508</v>
      </c>
      <c r="C13" s="39">
        <v>0</v>
      </c>
      <c r="D13" s="101"/>
      <c r="E13" s="101"/>
      <c r="F13" s="39">
        <v>0</v>
      </c>
      <c r="G13" s="39" t="e">
        <f t="shared" si="2"/>
        <v>#DIV/0!</v>
      </c>
      <c r="H13" s="39" t="e">
        <f t="shared" si="3"/>
        <v>#DIV/0!</v>
      </c>
      <c r="I13" s="41"/>
      <c r="J13" s="41"/>
      <c r="K13" s="41"/>
      <c r="L13" s="41"/>
      <c r="M13" s="42"/>
      <c r="N13" s="42"/>
      <c r="O13" s="42"/>
    </row>
    <row r="14" spans="1:15" x14ac:dyDescent="0.2">
      <c r="A14" s="98" t="s">
        <v>509</v>
      </c>
      <c r="B14" s="99" t="s">
        <v>510</v>
      </c>
      <c r="C14" s="102">
        <f>+C15</f>
        <v>0</v>
      </c>
      <c r="D14" s="109">
        <v>0</v>
      </c>
      <c r="E14" s="109">
        <v>0</v>
      </c>
      <c r="F14" s="102">
        <f>+F15</f>
        <v>0</v>
      </c>
      <c r="G14" s="102" t="e">
        <f t="shared" si="2"/>
        <v>#DIV/0!</v>
      </c>
      <c r="H14" s="102" t="e">
        <f t="shared" si="3"/>
        <v>#DIV/0!</v>
      </c>
      <c r="I14" s="41"/>
      <c r="J14" s="41"/>
      <c r="K14" s="41"/>
      <c r="L14" s="41"/>
      <c r="M14" s="42"/>
      <c r="N14" s="42"/>
      <c r="O14" s="42"/>
    </row>
    <row r="15" spans="1:15" ht="25.5" x14ac:dyDescent="0.2">
      <c r="A15" s="97" t="s">
        <v>511</v>
      </c>
      <c r="B15" s="73" t="s">
        <v>512</v>
      </c>
      <c r="C15" s="100">
        <f>+C16</f>
        <v>0</v>
      </c>
      <c r="D15" s="101"/>
      <c r="E15" s="101"/>
      <c r="F15" s="100">
        <f t="shared" ref="F15" si="5">+F16</f>
        <v>0</v>
      </c>
      <c r="G15" s="71" t="e">
        <f t="shared" si="2"/>
        <v>#DIV/0!</v>
      </c>
      <c r="H15" s="71" t="e">
        <f t="shared" si="3"/>
        <v>#DIV/0!</v>
      </c>
      <c r="I15" s="41"/>
      <c r="J15" s="41"/>
      <c r="K15" s="41"/>
      <c r="L15" s="41"/>
      <c r="M15" s="42"/>
      <c r="N15" s="42"/>
      <c r="O15" s="42"/>
    </row>
    <row r="16" spans="1:15" ht="25.5" x14ac:dyDescent="0.2">
      <c r="A16" s="64" t="s">
        <v>513</v>
      </c>
      <c r="B16" s="43" t="s">
        <v>514</v>
      </c>
      <c r="C16" s="39">
        <v>0</v>
      </c>
      <c r="D16" s="101"/>
      <c r="E16" s="101"/>
      <c r="F16" s="39">
        <v>0</v>
      </c>
      <c r="G16" s="39" t="e">
        <f t="shared" si="2"/>
        <v>#DIV/0!</v>
      </c>
      <c r="H16" s="39" t="e">
        <f t="shared" si="3"/>
        <v>#DIV/0!</v>
      </c>
      <c r="I16" s="41"/>
      <c r="J16" s="41"/>
      <c r="K16" s="41"/>
      <c r="L16" s="41"/>
      <c r="M16" s="42"/>
      <c r="N16" s="42"/>
      <c r="O16" s="42"/>
    </row>
    <row r="17" spans="1:15" x14ac:dyDescent="0.2">
      <c r="A17" s="104" t="s">
        <v>64</v>
      </c>
      <c r="B17" s="105" t="s">
        <v>516</v>
      </c>
      <c r="C17" s="83">
        <f>+C18+C27+C32</f>
        <v>0</v>
      </c>
      <c r="D17" s="84">
        <f>+D18+D27+D32</f>
        <v>0</v>
      </c>
      <c r="E17" s="84">
        <f>+E18+E27+E32</f>
        <v>0</v>
      </c>
      <c r="F17" s="83">
        <f>+F18+F27+F32</f>
        <v>0</v>
      </c>
      <c r="G17" s="106" t="e">
        <f t="shared" si="2"/>
        <v>#DIV/0!</v>
      </c>
      <c r="H17" s="106" t="e">
        <f t="shared" si="3"/>
        <v>#DIV/0!</v>
      </c>
      <c r="I17" s="52"/>
      <c r="J17" s="52"/>
      <c r="K17" s="52"/>
      <c r="L17" s="52"/>
      <c r="M17" s="51"/>
      <c r="N17" s="51"/>
      <c r="O17" s="51"/>
    </row>
    <row r="18" spans="1:15" x14ac:dyDescent="0.2">
      <c r="A18" s="98" t="s">
        <v>66</v>
      </c>
      <c r="B18" s="99" t="s">
        <v>517</v>
      </c>
      <c r="C18" s="107">
        <f>+C19+C22+C24</f>
        <v>0</v>
      </c>
      <c r="D18" s="109">
        <v>0</v>
      </c>
      <c r="E18" s="109">
        <v>0</v>
      </c>
      <c r="F18" s="107">
        <f>+F19+F22+F24</f>
        <v>0</v>
      </c>
      <c r="G18" s="102" t="e">
        <f t="shared" si="2"/>
        <v>#DIV/0!</v>
      </c>
      <c r="H18" s="102" t="e">
        <f t="shared" si="3"/>
        <v>#DIV/0!</v>
      </c>
      <c r="I18" s="41"/>
      <c r="J18" s="41"/>
      <c r="K18" s="41"/>
      <c r="L18" s="41"/>
      <c r="M18" s="42"/>
      <c r="N18" s="42"/>
      <c r="O18" s="42"/>
    </row>
    <row r="19" spans="1:15" ht="25.5" x14ac:dyDescent="0.2">
      <c r="A19" s="97">
        <v>512</v>
      </c>
      <c r="B19" s="73" t="s">
        <v>554</v>
      </c>
      <c r="C19" s="100">
        <f>+C20+C21</f>
        <v>0</v>
      </c>
      <c r="D19" s="101"/>
      <c r="E19" s="101"/>
      <c r="F19" s="100">
        <f>+F20+F21</f>
        <v>0</v>
      </c>
      <c r="G19" s="100" t="e">
        <f t="shared" ref="G19:G26" si="6">+F19/C19*100</f>
        <v>#DIV/0!</v>
      </c>
      <c r="H19" s="100" t="e">
        <f t="shared" ref="H19:H26" si="7">+F19/E19*100</f>
        <v>#DIV/0!</v>
      </c>
      <c r="I19" s="41"/>
      <c r="J19" s="41"/>
      <c r="K19" s="41"/>
      <c r="L19" s="41"/>
      <c r="M19" s="42"/>
      <c r="N19" s="42"/>
      <c r="O19" s="42"/>
    </row>
    <row r="20" spans="1:15" ht="25.5" x14ac:dyDescent="0.2">
      <c r="A20" s="64">
        <v>5121</v>
      </c>
      <c r="B20" s="43" t="s">
        <v>555</v>
      </c>
      <c r="C20" s="44">
        <v>0</v>
      </c>
      <c r="D20" s="101"/>
      <c r="E20" s="101"/>
      <c r="F20" s="39">
        <v>0</v>
      </c>
      <c r="G20" s="39" t="e">
        <f t="shared" si="6"/>
        <v>#DIV/0!</v>
      </c>
      <c r="H20" s="39" t="e">
        <f t="shared" si="7"/>
        <v>#DIV/0!</v>
      </c>
      <c r="I20" s="41"/>
      <c r="J20" s="41"/>
      <c r="K20" s="41"/>
      <c r="L20" s="41"/>
      <c r="M20" s="42"/>
      <c r="N20" s="42"/>
      <c r="O20" s="42"/>
    </row>
    <row r="21" spans="1:15" ht="25.5" x14ac:dyDescent="0.2">
      <c r="A21" s="64">
        <v>5122</v>
      </c>
      <c r="B21" s="43" t="s">
        <v>556</v>
      </c>
      <c r="C21" s="44">
        <v>0</v>
      </c>
      <c r="D21" s="101"/>
      <c r="E21" s="101"/>
      <c r="F21" s="39">
        <v>0</v>
      </c>
      <c r="G21" s="39" t="e">
        <f t="shared" si="6"/>
        <v>#DIV/0!</v>
      </c>
      <c r="H21" s="39" t="e">
        <f t="shared" si="7"/>
        <v>#DIV/0!</v>
      </c>
      <c r="I21" s="41"/>
      <c r="J21" s="41"/>
      <c r="K21" s="41"/>
      <c r="L21" s="41"/>
      <c r="M21" s="42"/>
      <c r="N21" s="42"/>
      <c r="O21" s="42"/>
    </row>
    <row r="22" spans="1:15" x14ac:dyDescent="0.2">
      <c r="A22" s="97">
        <v>514</v>
      </c>
      <c r="B22" s="73" t="s">
        <v>557</v>
      </c>
      <c r="C22" s="100">
        <f>+C23</f>
        <v>0</v>
      </c>
      <c r="D22" s="101"/>
      <c r="E22" s="101"/>
      <c r="F22" s="100">
        <f t="shared" ref="F22" si="8">+F23</f>
        <v>0</v>
      </c>
      <c r="G22" s="100" t="e">
        <f t="shared" si="6"/>
        <v>#DIV/0!</v>
      </c>
      <c r="H22" s="100" t="e">
        <f t="shared" si="7"/>
        <v>#DIV/0!</v>
      </c>
      <c r="I22" s="41"/>
      <c r="J22" s="41"/>
      <c r="K22" s="41"/>
      <c r="L22" s="41"/>
      <c r="M22" s="42"/>
      <c r="N22" s="42"/>
      <c r="O22" s="42"/>
    </row>
    <row r="23" spans="1:15" x14ac:dyDescent="0.2">
      <c r="A23" s="64">
        <v>5141</v>
      </c>
      <c r="B23" s="43" t="s">
        <v>558</v>
      </c>
      <c r="C23" s="44">
        <v>0</v>
      </c>
      <c r="D23" s="101"/>
      <c r="E23" s="101"/>
      <c r="F23" s="39">
        <v>0</v>
      </c>
      <c r="G23" s="39" t="e">
        <f t="shared" si="6"/>
        <v>#DIV/0!</v>
      </c>
      <c r="H23" s="39" t="e">
        <f t="shared" si="7"/>
        <v>#DIV/0!</v>
      </c>
      <c r="I23" s="41"/>
      <c r="J23" s="41"/>
      <c r="K23" s="41"/>
      <c r="L23" s="41"/>
      <c r="M23" s="42"/>
      <c r="N23" s="42"/>
      <c r="O23" s="42"/>
    </row>
    <row r="24" spans="1:15" x14ac:dyDescent="0.2">
      <c r="A24" s="97">
        <v>518</v>
      </c>
      <c r="B24" s="73" t="s">
        <v>559</v>
      </c>
      <c r="C24" s="100">
        <f>+C25+C26</f>
        <v>0</v>
      </c>
      <c r="D24" s="101"/>
      <c r="E24" s="101"/>
      <c r="F24" s="100">
        <f>+F25+F26</f>
        <v>0</v>
      </c>
      <c r="G24" s="100" t="e">
        <f t="shared" si="6"/>
        <v>#DIV/0!</v>
      </c>
      <c r="H24" s="100" t="e">
        <f t="shared" si="7"/>
        <v>#DIV/0!</v>
      </c>
      <c r="I24" s="41"/>
      <c r="J24" s="41"/>
      <c r="K24" s="41"/>
      <c r="L24" s="41"/>
      <c r="M24" s="42"/>
      <c r="N24" s="42"/>
      <c r="O24" s="42"/>
    </row>
    <row r="25" spans="1:15" ht="25.5" x14ac:dyDescent="0.2">
      <c r="A25" s="64">
        <v>5181</v>
      </c>
      <c r="B25" s="43" t="s">
        <v>560</v>
      </c>
      <c r="C25" s="44">
        <v>0</v>
      </c>
      <c r="D25" s="101"/>
      <c r="E25" s="101"/>
      <c r="F25" s="39">
        <v>0</v>
      </c>
      <c r="G25" s="39" t="e">
        <f t="shared" si="6"/>
        <v>#DIV/0!</v>
      </c>
      <c r="H25" s="39" t="e">
        <f t="shared" si="7"/>
        <v>#DIV/0!</v>
      </c>
      <c r="I25" s="41"/>
      <c r="J25" s="41"/>
      <c r="K25" s="41"/>
      <c r="L25" s="41"/>
      <c r="M25" s="42"/>
      <c r="N25" s="42"/>
      <c r="O25" s="42"/>
    </row>
    <row r="26" spans="1:15" x14ac:dyDescent="0.2">
      <c r="A26" s="64">
        <v>5183</v>
      </c>
      <c r="B26" s="43" t="s">
        <v>561</v>
      </c>
      <c r="C26" s="44">
        <v>0</v>
      </c>
      <c r="D26" s="101"/>
      <c r="E26" s="101"/>
      <c r="F26" s="39">
        <v>0</v>
      </c>
      <c r="G26" s="39" t="e">
        <f t="shared" si="6"/>
        <v>#DIV/0!</v>
      </c>
      <c r="H26" s="39" t="e">
        <f t="shared" si="7"/>
        <v>#DIV/0!</v>
      </c>
      <c r="I26" s="41"/>
      <c r="J26" s="41"/>
      <c r="K26" s="41"/>
      <c r="L26" s="41"/>
      <c r="M26" s="42"/>
      <c r="N26" s="42"/>
      <c r="O26" s="42"/>
    </row>
    <row r="27" spans="1:15" x14ac:dyDescent="0.2">
      <c r="A27" s="98" t="s">
        <v>518</v>
      </c>
      <c r="B27" s="99" t="s">
        <v>519</v>
      </c>
      <c r="C27" s="107">
        <f>+C28+C30</f>
        <v>0</v>
      </c>
      <c r="D27" s="109">
        <v>0</v>
      </c>
      <c r="E27" s="109">
        <v>0</v>
      </c>
      <c r="F27" s="107">
        <f>+F28+F30</f>
        <v>0</v>
      </c>
      <c r="G27" s="102" t="e">
        <f t="shared" si="2"/>
        <v>#DIV/0!</v>
      </c>
      <c r="H27" s="102" t="e">
        <f t="shared" si="3"/>
        <v>#DIV/0!</v>
      </c>
      <c r="I27" s="41"/>
      <c r="J27" s="41"/>
      <c r="K27" s="41"/>
      <c r="L27" s="41"/>
      <c r="M27" s="42"/>
      <c r="N27" s="42"/>
      <c r="O27" s="42"/>
    </row>
    <row r="28" spans="1:15" ht="25.5" x14ac:dyDescent="0.2">
      <c r="A28" s="97" t="s">
        <v>520</v>
      </c>
      <c r="B28" s="73" t="s">
        <v>521</v>
      </c>
      <c r="C28" s="100">
        <f>+C29</f>
        <v>0</v>
      </c>
      <c r="D28" s="101"/>
      <c r="E28" s="101"/>
      <c r="F28" s="100">
        <f t="shared" ref="F28" si="9">+F29</f>
        <v>0</v>
      </c>
      <c r="G28" s="71" t="e">
        <f t="shared" si="2"/>
        <v>#DIV/0!</v>
      </c>
      <c r="H28" s="71" t="e">
        <f t="shared" si="3"/>
        <v>#DIV/0!</v>
      </c>
      <c r="I28" s="41"/>
      <c r="J28" s="41"/>
      <c r="K28" s="41"/>
      <c r="L28" s="41"/>
      <c r="M28" s="42"/>
      <c r="N28" s="42"/>
      <c r="O28" s="42"/>
    </row>
    <row r="29" spans="1:15" ht="25.5" x14ac:dyDescent="0.2">
      <c r="A29" s="64" t="s">
        <v>522</v>
      </c>
      <c r="B29" s="43" t="s">
        <v>521</v>
      </c>
      <c r="C29" s="44">
        <v>0</v>
      </c>
      <c r="D29" s="101"/>
      <c r="E29" s="101"/>
      <c r="F29" s="39">
        <v>0</v>
      </c>
      <c r="G29" s="39" t="e">
        <f t="shared" si="2"/>
        <v>#DIV/0!</v>
      </c>
      <c r="H29" s="39" t="e">
        <f t="shared" si="3"/>
        <v>#DIV/0!</v>
      </c>
      <c r="I29" s="41"/>
      <c r="J29" s="41"/>
      <c r="K29" s="41"/>
      <c r="L29" s="41"/>
      <c r="M29" s="42"/>
      <c r="N29" s="42"/>
      <c r="O29" s="42"/>
    </row>
    <row r="30" spans="1:15" ht="25.5" x14ac:dyDescent="0.2">
      <c r="A30" s="97" t="s">
        <v>523</v>
      </c>
      <c r="B30" s="73" t="s">
        <v>524</v>
      </c>
      <c r="C30" s="100">
        <f>+C31</f>
        <v>0</v>
      </c>
      <c r="D30" s="101"/>
      <c r="E30" s="101"/>
      <c r="F30" s="100">
        <f t="shared" ref="F30" si="10">+F31</f>
        <v>0</v>
      </c>
      <c r="G30" s="71" t="e">
        <f t="shared" si="2"/>
        <v>#DIV/0!</v>
      </c>
      <c r="H30" s="71" t="e">
        <f t="shared" si="3"/>
        <v>#DIV/0!</v>
      </c>
      <c r="I30" s="41"/>
      <c r="J30" s="41"/>
      <c r="K30" s="41"/>
      <c r="L30" s="41"/>
      <c r="M30" s="42"/>
      <c r="N30" s="42"/>
      <c r="O30" s="42"/>
    </row>
    <row r="31" spans="1:15" ht="25.5" x14ac:dyDescent="0.2">
      <c r="A31" s="64" t="s">
        <v>525</v>
      </c>
      <c r="B31" s="43" t="s">
        <v>526</v>
      </c>
      <c r="C31" s="39">
        <v>0</v>
      </c>
      <c r="D31" s="101"/>
      <c r="E31" s="101"/>
      <c r="F31" s="39">
        <v>0</v>
      </c>
      <c r="G31" s="39" t="e">
        <f t="shared" si="2"/>
        <v>#DIV/0!</v>
      </c>
      <c r="H31" s="39" t="e">
        <f t="shared" si="3"/>
        <v>#DIV/0!</v>
      </c>
      <c r="I31" s="41"/>
      <c r="J31" s="41"/>
      <c r="K31" s="41"/>
      <c r="L31" s="41"/>
      <c r="M31" s="42"/>
      <c r="N31" s="42"/>
      <c r="O31" s="42"/>
    </row>
    <row r="32" spans="1:15" x14ac:dyDescent="0.2">
      <c r="A32" s="98" t="s">
        <v>527</v>
      </c>
      <c r="B32" s="99" t="s">
        <v>528</v>
      </c>
      <c r="C32" s="102">
        <f>+C33+C35</f>
        <v>0</v>
      </c>
      <c r="D32" s="109">
        <v>0</v>
      </c>
      <c r="E32" s="109">
        <v>0</v>
      </c>
      <c r="F32" s="102">
        <f>+F33+F35</f>
        <v>0</v>
      </c>
      <c r="G32" s="102" t="e">
        <f>+F32/C32*100</f>
        <v>#DIV/0!</v>
      </c>
      <c r="H32" s="102" t="e">
        <f t="shared" si="3"/>
        <v>#DIV/0!</v>
      </c>
      <c r="I32" s="41"/>
      <c r="J32" s="41"/>
      <c r="K32" s="41"/>
      <c r="L32" s="41"/>
      <c r="M32" s="42"/>
      <c r="N32" s="42"/>
      <c r="O32" s="42"/>
    </row>
    <row r="33" spans="1:15" ht="25.5" x14ac:dyDescent="0.2">
      <c r="A33" s="97" t="s">
        <v>529</v>
      </c>
      <c r="B33" s="73" t="s">
        <v>530</v>
      </c>
      <c r="C33" s="100">
        <f>+C34</f>
        <v>0</v>
      </c>
      <c r="D33" s="101"/>
      <c r="E33" s="101"/>
      <c r="F33" s="100">
        <v>0</v>
      </c>
      <c r="G33" s="71" t="e">
        <f t="shared" si="2"/>
        <v>#DIV/0!</v>
      </c>
      <c r="H33" s="71" t="e">
        <f t="shared" si="3"/>
        <v>#DIV/0!</v>
      </c>
      <c r="I33" s="41"/>
      <c r="J33" s="41"/>
      <c r="K33" s="41"/>
      <c r="L33" s="41"/>
      <c r="M33" s="42"/>
      <c r="N33" s="42"/>
      <c r="O33" s="42"/>
    </row>
    <row r="34" spans="1:15" ht="25.5" x14ac:dyDescent="0.2">
      <c r="A34" s="64" t="s">
        <v>531</v>
      </c>
      <c r="B34" s="43" t="s">
        <v>532</v>
      </c>
      <c r="C34" s="39">
        <v>0</v>
      </c>
      <c r="D34" s="101"/>
      <c r="E34" s="101"/>
      <c r="F34" s="39">
        <v>0</v>
      </c>
      <c r="G34" s="39" t="e">
        <f t="shared" si="2"/>
        <v>#DIV/0!</v>
      </c>
      <c r="H34" s="39" t="e">
        <f t="shared" si="3"/>
        <v>#DIV/0!</v>
      </c>
      <c r="I34" s="42"/>
      <c r="J34" s="42"/>
      <c r="K34" s="42"/>
      <c r="L34" s="42"/>
      <c r="M34" s="42"/>
      <c r="N34" s="42"/>
      <c r="O34" s="42"/>
    </row>
    <row r="35" spans="1:15" ht="25.5" x14ac:dyDescent="0.2">
      <c r="A35" s="97" t="s">
        <v>533</v>
      </c>
      <c r="B35" s="73" t="s">
        <v>534</v>
      </c>
      <c r="C35" s="100">
        <f>+C36</f>
        <v>0</v>
      </c>
      <c r="D35" s="101"/>
      <c r="E35" s="101"/>
      <c r="F35" s="100">
        <f t="shared" ref="F35" si="11">+F36</f>
        <v>0</v>
      </c>
      <c r="G35" s="100" t="e">
        <f t="shared" si="2"/>
        <v>#DIV/0!</v>
      </c>
      <c r="H35" s="100" t="e">
        <f t="shared" si="3"/>
        <v>#DIV/0!</v>
      </c>
      <c r="I35" s="42"/>
      <c r="J35" s="42"/>
      <c r="K35" s="42"/>
      <c r="L35" s="42"/>
      <c r="M35" s="42"/>
      <c r="N35" s="42"/>
      <c r="O35" s="42"/>
    </row>
    <row r="36" spans="1:15" ht="25.5" x14ac:dyDescent="0.2">
      <c r="A36" s="64" t="s">
        <v>535</v>
      </c>
      <c r="B36" s="43" t="s">
        <v>536</v>
      </c>
      <c r="C36" s="39">
        <v>0</v>
      </c>
      <c r="D36" s="101"/>
      <c r="E36" s="101"/>
      <c r="F36" s="39">
        <v>0</v>
      </c>
      <c r="G36" s="39" t="e">
        <f t="shared" si="2"/>
        <v>#DIV/0!</v>
      </c>
      <c r="H36" s="39" t="e">
        <f t="shared" si="3"/>
        <v>#DIV/0!</v>
      </c>
      <c r="I36" s="42"/>
      <c r="J36" s="42"/>
      <c r="K36" s="42"/>
      <c r="L36" s="42"/>
      <c r="M36" s="42"/>
      <c r="N36" s="42"/>
      <c r="O36" s="42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B16" sqref="B16"/>
    </sheetView>
  </sheetViews>
  <sheetFormatPr defaultRowHeight="12.75" x14ac:dyDescent="0.2"/>
  <cols>
    <col min="1" max="1" width="15.85546875" style="27" customWidth="1"/>
    <col min="2" max="2" width="29.42578125" style="30" customWidth="1"/>
    <col min="3" max="3" width="20.140625" style="31" customWidth="1"/>
    <col min="4" max="5" width="17.7109375" style="32" bestFit="1" customWidth="1"/>
    <col min="6" max="6" width="16.5703125" style="31" bestFit="1" customWidth="1"/>
    <col min="7" max="8" width="12" style="31" customWidth="1"/>
    <col min="9" max="9" width="15.42578125" style="27" bestFit="1" customWidth="1"/>
    <col min="10" max="10" width="9.42578125" style="27" bestFit="1" customWidth="1"/>
    <col min="11" max="11" width="15.42578125" style="27" bestFit="1" customWidth="1"/>
    <col min="12" max="12" width="9.42578125" style="27" bestFit="1" customWidth="1"/>
    <col min="13" max="256" width="9.140625" style="27"/>
    <col min="257" max="257" width="15.85546875" style="27" customWidth="1"/>
    <col min="258" max="258" width="50.7109375" style="27" customWidth="1"/>
    <col min="259" max="259" width="20.140625" style="27" customWidth="1"/>
    <col min="260" max="261" width="17.7109375" style="27" bestFit="1" customWidth="1"/>
    <col min="262" max="262" width="16.5703125" style="27" bestFit="1" customWidth="1"/>
    <col min="263" max="263" width="15.7109375" style="27" bestFit="1" customWidth="1"/>
    <col min="264" max="264" width="18.42578125" style="27" bestFit="1" customWidth="1"/>
    <col min="265" max="265" width="15.42578125" style="27" bestFit="1" customWidth="1"/>
    <col min="266" max="266" width="9.42578125" style="27" bestFit="1" customWidth="1"/>
    <col min="267" max="267" width="15.42578125" style="27" bestFit="1" customWidth="1"/>
    <col min="268" max="268" width="9.42578125" style="27" bestFit="1" customWidth="1"/>
    <col min="269" max="512" width="9.140625" style="27"/>
    <col min="513" max="513" width="15.85546875" style="27" customWidth="1"/>
    <col min="514" max="514" width="50.7109375" style="27" customWidth="1"/>
    <col min="515" max="515" width="20.140625" style="27" customWidth="1"/>
    <col min="516" max="517" width="17.7109375" style="27" bestFit="1" customWidth="1"/>
    <col min="518" max="518" width="16.5703125" style="27" bestFit="1" customWidth="1"/>
    <col min="519" max="519" width="15.7109375" style="27" bestFit="1" customWidth="1"/>
    <col min="520" max="520" width="18.42578125" style="27" bestFit="1" customWidth="1"/>
    <col min="521" max="521" width="15.42578125" style="27" bestFit="1" customWidth="1"/>
    <col min="522" max="522" width="9.42578125" style="27" bestFit="1" customWidth="1"/>
    <col min="523" max="523" width="15.42578125" style="27" bestFit="1" customWidth="1"/>
    <col min="524" max="524" width="9.42578125" style="27" bestFit="1" customWidth="1"/>
    <col min="525" max="768" width="9.140625" style="27"/>
    <col min="769" max="769" width="15.85546875" style="27" customWidth="1"/>
    <col min="770" max="770" width="50.7109375" style="27" customWidth="1"/>
    <col min="771" max="771" width="20.140625" style="27" customWidth="1"/>
    <col min="772" max="773" width="17.7109375" style="27" bestFit="1" customWidth="1"/>
    <col min="774" max="774" width="16.5703125" style="27" bestFit="1" customWidth="1"/>
    <col min="775" max="775" width="15.7109375" style="27" bestFit="1" customWidth="1"/>
    <col min="776" max="776" width="18.42578125" style="27" bestFit="1" customWidth="1"/>
    <col min="777" max="777" width="15.42578125" style="27" bestFit="1" customWidth="1"/>
    <col min="778" max="778" width="9.42578125" style="27" bestFit="1" customWidth="1"/>
    <col min="779" max="779" width="15.42578125" style="27" bestFit="1" customWidth="1"/>
    <col min="780" max="780" width="9.42578125" style="27" bestFit="1" customWidth="1"/>
    <col min="781" max="1024" width="9.140625" style="27"/>
    <col min="1025" max="1025" width="15.85546875" style="27" customWidth="1"/>
    <col min="1026" max="1026" width="50.7109375" style="27" customWidth="1"/>
    <col min="1027" max="1027" width="20.140625" style="27" customWidth="1"/>
    <col min="1028" max="1029" width="17.7109375" style="27" bestFit="1" customWidth="1"/>
    <col min="1030" max="1030" width="16.5703125" style="27" bestFit="1" customWidth="1"/>
    <col min="1031" max="1031" width="15.7109375" style="27" bestFit="1" customWidth="1"/>
    <col min="1032" max="1032" width="18.42578125" style="27" bestFit="1" customWidth="1"/>
    <col min="1033" max="1033" width="15.42578125" style="27" bestFit="1" customWidth="1"/>
    <col min="1034" max="1034" width="9.42578125" style="27" bestFit="1" customWidth="1"/>
    <col min="1035" max="1035" width="15.42578125" style="27" bestFit="1" customWidth="1"/>
    <col min="1036" max="1036" width="9.42578125" style="27" bestFit="1" customWidth="1"/>
    <col min="1037" max="1280" width="9.140625" style="27"/>
    <col min="1281" max="1281" width="15.85546875" style="27" customWidth="1"/>
    <col min="1282" max="1282" width="50.7109375" style="27" customWidth="1"/>
    <col min="1283" max="1283" width="20.140625" style="27" customWidth="1"/>
    <col min="1284" max="1285" width="17.7109375" style="27" bestFit="1" customWidth="1"/>
    <col min="1286" max="1286" width="16.5703125" style="27" bestFit="1" customWidth="1"/>
    <col min="1287" max="1287" width="15.7109375" style="27" bestFit="1" customWidth="1"/>
    <col min="1288" max="1288" width="18.42578125" style="27" bestFit="1" customWidth="1"/>
    <col min="1289" max="1289" width="15.42578125" style="27" bestFit="1" customWidth="1"/>
    <col min="1290" max="1290" width="9.42578125" style="27" bestFit="1" customWidth="1"/>
    <col min="1291" max="1291" width="15.42578125" style="27" bestFit="1" customWidth="1"/>
    <col min="1292" max="1292" width="9.42578125" style="27" bestFit="1" customWidth="1"/>
    <col min="1293" max="1536" width="9.140625" style="27"/>
    <col min="1537" max="1537" width="15.85546875" style="27" customWidth="1"/>
    <col min="1538" max="1538" width="50.7109375" style="27" customWidth="1"/>
    <col min="1539" max="1539" width="20.140625" style="27" customWidth="1"/>
    <col min="1540" max="1541" width="17.7109375" style="27" bestFit="1" customWidth="1"/>
    <col min="1542" max="1542" width="16.5703125" style="27" bestFit="1" customWidth="1"/>
    <col min="1543" max="1543" width="15.7109375" style="27" bestFit="1" customWidth="1"/>
    <col min="1544" max="1544" width="18.42578125" style="27" bestFit="1" customWidth="1"/>
    <col min="1545" max="1545" width="15.42578125" style="27" bestFit="1" customWidth="1"/>
    <col min="1546" max="1546" width="9.42578125" style="27" bestFit="1" customWidth="1"/>
    <col min="1547" max="1547" width="15.42578125" style="27" bestFit="1" customWidth="1"/>
    <col min="1548" max="1548" width="9.42578125" style="27" bestFit="1" customWidth="1"/>
    <col min="1549" max="1792" width="9.140625" style="27"/>
    <col min="1793" max="1793" width="15.85546875" style="27" customWidth="1"/>
    <col min="1794" max="1794" width="50.7109375" style="27" customWidth="1"/>
    <col min="1795" max="1795" width="20.140625" style="27" customWidth="1"/>
    <col min="1796" max="1797" width="17.7109375" style="27" bestFit="1" customWidth="1"/>
    <col min="1798" max="1798" width="16.5703125" style="27" bestFit="1" customWidth="1"/>
    <col min="1799" max="1799" width="15.7109375" style="27" bestFit="1" customWidth="1"/>
    <col min="1800" max="1800" width="18.42578125" style="27" bestFit="1" customWidth="1"/>
    <col min="1801" max="1801" width="15.42578125" style="27" bestFit="1" customWidth="1"/>
    <col min="1802" max="1802" width="9.42578125" style="27" bestFit="1" customWidth="1"/>
    <col min="1803" max="1803" width="15.42578125" style="27" bestFit="1" customWidth="1"/>
    <col min="1804" max="1804" width="9.42578125" style="27" bestFit="1" customWidth="1"/>
    <col min="1805" max="2048" width="9.140625" style="27"/>
    <col min="2049" max="2049" width="15.85546875" style="27" customWidth="1"/>
    <col min="2050" max="2050" width="50.7109375" style="27" customWidth="1"/>
    <col min="2051" max="2051" width="20.140625" style="27" customWidth="1"/>
    <col min="2052" max="2053" width="17.7109375" style="27" bestFit="1" customWidth="1"/>
    <col min="2054" max="2054" width="16.5703125" style="27" bestFit="1" customWidth="1"/>
    <col min="2055" max="2055" width="15.7109375" style="27" bestFit="1" customWidth="1"/>
    <col min="2056" max="2056" width="18.42578125" style="27" bestFit="1" customWidth="1"/>
    <col min="2057" max="2057" width="15.42578125" style="27" bestFit="1" customWidth="1"/>
    <col min="2058" max="2058" width="9.42578125" style="27" bestFit="1" customWidth="1"/>
    <col min="2059" max="2059" width="15.42578125" style="27" bestFit="1" customWidth="1"/>
    <col min="2060" max="2060" width="9.42578125" style="27" bestFit="1" customWidth="1"/>
    <col min="2061" max="2304" width="9.140625" style="27"/>
    <col min="2305" max="2305" width="15.85546875" style="27" customWidth="1"/>
    <col min="2306" max="2306" width="50.7109375" style="27" customWidth="1"/>
    <col min="2307" max="2307" width="20.140625" style="27" customWidth="1"/>
    <col min="2308" max="2309" width="17.7109375" style="27" bestFit="1" customWidth="1"/>
    <col min="2310" max="2310" width="16.5703125" style="27" bestFit="1" customWidth="1"/>
    <col min="2311" max="2311" width="15.7109375" style="27" bestFit="1" customWidth="1"/>
    <col min="2312" max="2312" width="18.42578125" style="27" bestFit="1" customWidth="1"/>
    <col min="2313" max="2313" width="15.42578125" style="27" bestFit="1" customWidth="1"/>
    <col min="2314" max="2314" width="9.42578125" style="27" bestFit="1" customWidth="1"/>
    <col min="2315" max="2315" width="15.42578125" style="27" bestFit="1" customWidth="1"/>
    <col min="2316" max="2316" width="9.42578125" style="27" bestFit="1" customWidth="1"/>
    <col min="2317" max="2560" width="9.140625" style="27"/>
    <col min="2561" max="2561" width="15.85546875" style="27" customWidth="1"/>
    <col min="2562" max="2562" width="50.7109375" style="27" customWidth="1"/>
    <col min="2563" max="2563" width="20.140625" style="27" customWidth="1"/>
    <col min="2564" max="2565" width="17.7109375" style="27" bestFit="1" customWidth="1"/>
    <col min="2566" max="2566" width="16.5703125" style="27" bestFit="1" customWidth="1"/>
    <col min="2567" max="2567" width="15.7109375" style="27" bestFit="1" customWidth="1"/>
    <col min="2568" max="2568" width="18.42578125" style="27" bestFit="1" customWidth="1"/>
    <col min="2569" max="2569" width="15.42578125" style="27" bestFit="1" customWidth="1"/>
    <col min="2570" max="2570" width="9.42578125" style="27" bestFit="1" customWidth="1"/>
    <col min="2571" max="2571" width="15.42578125" style="27" bestFit="1" customWidth="1"/>
    <col min="2572" max="2572" width="9.42578125" style="27" bestFit="1" customWidth="1"/>
    <col min="2573" max="2816" width="9.140625" style="27"/>
    <col min="2817" max="2817" width="15.85546875" style="27" customWidth="1"/>
    <col min="2818" max="2818" width="50.7109375" style="27" customWidth="1"/>
    <col min="2819" max="2819" width="20.140625" style="27" customWidth="1"/>
    <col min="2820" max="2821" width="17.7109375" style="27" bestFit="1" customWidth="1"/>
    <col min="2822" max="2822" width="16.5703125" style="27" bestFit="1" customWidth="1"/>
    <col min="2823" max="2823" width="15.7109375" style="27" bestFit="1" customWidth="1"/>
    <col min="2824" max="2824" width="18.42578125" style="27" bestFit="1" customWidth="1"/>
    <col min="2825" max="2825" width="15.42578125" style="27" bestFit="1" customWidth="1"/>
    <col min="2826" max="2826" width="9.42578125" style="27" bestFit="1" customWidth="1"/>
    <col min="2827" max="2827" width="15.42578125" style="27" bestFit="1" customWidth="1"/>
    <col min="2828" max="2828" width="9.42578125" style="27" bestFit="1" customWidth="1"/>
    <col min="2829" max="3072" width="9.140625" style="27"/>
    <col min="3073" max="3073" width="15.85546875" style="27" customWidth="1"/>
    <col min="3074" max="3074" width="50.7109375" style="27" customWidth="1"/>
    <col min="3075" max="3075" width="20.140625" style="27" customWidth="1"/>
    <col min="3076" max="3077" width="17.7109375" style="27" bestFit="1" customWidth="1"/>
    <col min="3078" max="3078" width="16.5703125" style="27" bestFit="1" customWidth="1"/>
    <col min="3079" max="3079" width="15.7109375" style="27" bestFit="1" customWidth="1"/>
    <col min="3080" max="3080" width="18.42578125" style="27" bestFit="1" customWidth="1"/>
    <col min="3081" max="3081" width="15.42578125" style="27" bestFit="1" customWidth="1"/>
    <col min="3082" max="3082" width="9.42578125" style="27" bestFit="1" customWidth="1"/>
    <col min="3083" max="3083" width="15.42578125" style="27" bestFit="1" customWidth="1"/>
    <col min="3084" max="3084" width="9.42578125" style="27" bestFit="1" customWidth="1"/>
    <col min="3085" max="3328" width="9.140625" style="27"/>
    <col min="3329" max="3329" width="15.85546875" style="27" customWidth="1"/>
    <col min="3330" max="3330" width="50.7109375" style="27" customWidth="1"/>
    <col min="3331" max="3331" width="20.140625" style="27" customWidth="1"/>
    <col min="3332" max="3333" width="17.7109375" style="27" bestFit="1" customWidth="1"/>
    <col min="3334" max="3334" width="16.5703125" style="27" bestFit="1" customWidth="1"/>
    <col min="3335" max="3335" width="15.7109375" style="27" bestFit="1" customWidth="1"/>
    <col min="3336" max="3336" width="18.42578125" style="27" bestFit="1" customWidth="1"/>
    <col min="3337" max="3337" width="15.42578125" style="27" bestFit="1" customWidth="1"/>
    <col min="3338" max="3338" width="9.42578125" style="27" bestFit="1" customWidth="1"/>
    <col min="3339" max="3339" width="15.42578125" style="27" bestFit="1" customWidth="1"/>
    <col min="3340" max="3340" width="9.42578125" style="27" bestFit="1" customWidth="1"/>
    <col min="3341" max="3584" width="9.140625" style="27"/>
    <col min="3585" max="3585" width="15.85546875" style="27" customWidth="1"/>
    <col min="3586" max="3586" width="50.7109375" style="27" customWidth="1"/>
    <col min="3587" max="3587" width="20.140625" style="27" customWidth="1"/>
    <col min="3588" max="3589" width="17.7109375" style="27" bestFit="1" customWidth="1"/>
    <col min="3590" max="3590" width="16.5703125" style="27" bestFit="1" customWidth="1"/>
    <col min="3591" max="3591" width="15.7109375" style="27" bestFit="1" customWidth="1"/>
    <col min="3592" max="3592" width="18.42578125" style="27" bestFit="1" customWidth="1"/>
    <col min="3593" max="3593" width="15.42578125" style="27" bestFit="1" customWidth="1"/>
    <col min="3594" max="3594" width="9.42578125" style="27" bestFit="1" customWidth="1"/>
    <col min="3595" max="3595" width="15.42578125" style="27" bestFit="1" customWidth="1"/>
    <col min="3596" max="3596" width="9.42578125" style="27" bestFit="1" customWidth="1"/>
    <col min="3597" max="3840" width="9.140625" style="27"/>
    <col min="3841" max="3841" width="15.85546875" style="27" customWidth="1"/>
    <col min="3842" max="3842" width="50.7109375" style="27" customWidth="1"/>
    <col min="3843" max="3843" width="20.140625" style="27" customWidth="1"/>
    <col min="3844" max="3845" width="17.7109375" style="27" bestFit="1" customWidth="1"/>
    <col min="3846" max="3846" width="16.5703125" style="27" bestFit="1" customWidth="1"/>
    <col min="3847" max="3847" width="15.7109375" style="27" bestFit="1" customWidth="1"/>
    <col min="3848" max="3848" width="18.42578125" style="27" bestFit="1" customWidth="1"/>
    <col min="3849" max="3849" width="15.42578125" style="27" bestFit="1" customWidth="1"/>
    <col min="3850" max="3850" width="9.42578125" style="27" bestFit="1" customWidth="1"/>
    <col min="3851" max="3851" width="15.42578125" style="27" bestFit="1" customWidth="1"/>
    <col min="3852" max="3852" width="9.42578125" style="27" bestFit="1" customWidth="1"/>
    <col min="3853" max="4096" width="9.140625" style="27"/>
    <col min="4097" max="4097" width="15.85546875" style="27" customWidth="1"/>
    <col min="4098" max="4098" width="50.7109375" style="27" customWidth="1"/>
    <col min="4099" max="4099" width="20.140625" style="27" customWidth="1"/>
    <col min="4100" max="4101" width="17.7109375" style="27" bestFit="1" customWidth="1"/>
    <col min="4102" max="4102" width="16.5703125" style="27" bestFit="1" customWidth="1"/>
    <col min="4103" max="4103" width="15.7109375" style="27" bestFit="1" customWidth="1"/>
    <col min="4104" max="4104" width="18.42578125" style="27" bestFit="1" customWidth="1"/>
    <col min="4105" max="4105" width="15.42578125" style="27" bestFit="1" customWidth="1"/>
    <col min="4106" max="4106" width="9.42578125" style="27" bestFit="1" customWidth="1"/>
    <col min="4107" max="4107" width="15.42578125" style="27" bestFit="1" customWidth="1"/>
    <col min="4108" max="4108" width="9.42578125" style="27" bestFit="1" customWidth="1"/>
    <col min="4109" max="4352" width="9.140625" style="27"/>
    <col min="4353" max="4353" width="15.85546875" style="27" customWidth="1"/>
    <col min="4354" max="4354" width="50.7109375" style="27" customWidth="1"/>
    <col min="4355" max="4355" width="20.140625" style="27" customWidth="1"/>
    <col min="4356" max="4357" width="17.7109375" style="27" bestFit="1" customWidth="1"/>
    <col min="4358" max="4358" width="16.5703125" style="27" bestFit="1" customWidth="1"/>
    <col min="4359" max="4359" width="15.7109375" style="27" bestFit="1" customWidth="1"/>
    <col min="4360" max="4360" width="18.42578125" style="27" bestFit="1" customWidth="1"/>
    <col min="4361" max="4361" width="15.42578125" style="27" bestFit="1" customWidth="1"/>
    <col min="4362" max="4362" width="9.42578125" style="27" bestFit="1" customWidth="1"/>
    <col min="4363" max="4363" width="15.42578125" style="27" bestFit="1" customWidth="1"/>
    <col min="4364" max="4364" width="9.42578125" style="27" bestFit="1" customWidth="1"/>
    <col min="4365" max="4608" width="9.140625" style="27"/>
    <col min="4609" max="4609" width="15.85546875" style="27" customWidth="1"/>
    <col min="4610" max="4610" width="50.7109375" style="27" customWidth="1"/>
    <col min="4611" max="4611" width="20.140625" style="27" customWidth="1"/>
    <col min="4612" max="4613" width="17.7109375" style="27" bestFit="1" customWidth="1"/>
    <col min="4614" max="4614" width="16.5703125" style="27" bestFit="1" customWidth="1"/>
    <col min="4615" max="4615" width="15.7109375" style="27" bestFit="1" customWidth="1"/>
    <col min="4616" max="4616" width="18.42578125" style="27" bestFit="1" customWidth="1"/>
    <col min="4617" max="4617" width="15.42578125" style="27" bestFit="1" customWidth="1"/>
    <col min="4618" max="4618" width="9.42578125" style="27" bestFit="1" customWidth="1"/>
    <col min="4619" max="4619" width="15.42578125" style="27" bestFit="1" customWidth="1"/>
    <col min="4620" max="4620" width="9.42578125" style="27" bestFit="1" customWidth="1"/>
    <col min="4621" max="4864" width="9.140625" style="27"/>
    <col min="4865" max="4865" width="15.85546875" style="27" customWidth="1"/>
    <col min="4866" max="4866" width="50.7109375" style="27" customWidth="1"/>
    <col min="4867" max="4867" width="20.140625" style="27" customWidth="1"/>
    <col min="4868" max="4869" width="17.7109375" style="27" bestFit="1" customWidth="1"/>
    <col min="4870" max="4870" width="16.5703125" style="27" bestFit="1" customWidth="1"/>
    <col min="4871" max="4871" width="15.7109375" style="27" bestFit="1" customWidth="1"/>
    <col min="4872" max="4872" width="18.42578125" style="27" bestFit="1" customWidth="1"/>
    <col min="4873" max="4873" width="15.42578125" style="27" bestFit="1" customWidth="1"/>
    <col min="4874" max="4874" width="9.42578125" style="27" bestFit="1" customWidth="1"/>
    <col min="4875" max="4875" width="15.42578125" style="27" bestFit="1" customWidth="1"/>
    <col min="4876" max="4876" width="9.42578125" style="27" bestFit="1" customWidth="1"/>
    <col min="4877" max="5120" width="9.140625" style="27"/>
    <col min="5121" max="5121" width="15.85546875" style="27" customWidth="1"/>
    <col min="5122" max="5122" width="50.7109375" style="27" customWidth="1"/>
    <col min="5123" max="5123" width="20.140625" style="27" customWidth="1"/>
    <col min="5124" max="5125" width="17.7109375" style="27" bestFit="1" customWidth="1"/>
    <col min="5126" max="5126" width="16.5703125" style="27" bestFit="1" customWidth="1"/>
    <col min="5127" max="5127" width="15.7109375" style="27" bestFit="1" customWidth="1"/>
    <col min="5128" max="5128" width="18.42578125" style="27" bestFit="1" customWidth="1"/>
    <col min="5129" max="5129" width="15.42578125" style="27" bestFit="1" customWidth="1"/>
    <col min="5130" max="5130" width="9.42578125" style="27" bestFit="1" customWidth="1"/>
    <col min="5131" max="5131" width="15.42578125" style="27" bestFit="1" customWidth="1"/>
    <col min="5132" max="5132" width="9.42578125" style="27" bestFit="1" customWidth="1"/>
    <col min="5133" max="5376" width="9.140625" style="27"/>
    <col min="5377" max="5377" width="15.85546875" style="27" customWidth="1"/>
    <col min="5378" max="5378" width="50.7109375" style="27" customWidth="1"/>
    <col min="5379" max="5379" width="20.140625" style="27" customWidth="1"/>
    <col min="5380" max="5381" width="17.7109375" style="27" bestFit="1" customWidth="1"/>
    <col min="5382" max="5382" width="16.5703125" style="27" bestFit="1" customWidth="1"/>
    <col min="5383" max="5383" width="15.7109375" style="27" bestFit="1" customWidth="1"/>
    <col min="5384" max="5384" width="18.42578125" style="27" bestFit="1" customWidth="1"/>
    <col min="5385" max="5385" width="15.42578125" style="27" bestFit="1" customWidth="1"/>
    <col min="5386" max="5386" width="9.42578125" style="27" bestFit="1" customWidth="1"/>
    <col min="5387" max="5387" width="15.42578125" style="27" bestFit="1" customWidth="1"/>
    <col min="5388" max="5388" width="9.42578125" style="27" bestFit="1" customWidth="1"/>
    <col min="5389" max="5632" width="9.140625" style="27"/>
    <col min="5633" max="5633" width="15.85546875" style="27" customWidth="1"/>
    <col min="5634" max="5634" width="50.7109375" style="27" customWidth="1"/>
    <col min="5635" max="5635" width="20.140625" style="27" customWidth="1"/>
    <col min="5636" max="5637" width="17.7109375" style="27" bestFit="1" customWidth="1"/>
    <col min="5638" max="5638" width="16.5703125" style="27" bestFit="1" customWidth="1"/>
    <col min="5639" max="5639" width="15.7109375" style="27" bestFit="1" customWidth="1"/>
    <col min="5640" max="5640" width="18.42578125" style="27" bestFit="1" customWidth="1"/>
    <col min="5641" max="5641" width="15.42578125" style="27" bestFit="1" customWidth="1"/>
    <col min="5642" max="5642" width="9.42578125" style="27" bestFit="1" customWidth="1"/>
    <col min="5643" max="5643" width="15.42578125" style="27" bestFit="1" customWidth="1"/>
    <col min="5644" max="5644" width="9.42578125" style="27" bestFit="1" customWidth="1"/>
    <col min="5645" max="5888" width="9.140625" style="27"/>
    <col min="5889" max="5889" width="15.85546875" style="27" customWidth="1"/>
    <col min="5890" max="5890" width="50.7109375" style="27" customWidth="1"/>
    <col min="5891" max="5891" width="20.140625" style="27" customWidth="1"/>
    <col min="5892" max="5893" width="17.7109375" style="27" bestFit="1" customWidth="1"/>
    <col min="5894" max="5894" width="16.5703125" style="27" bestFit="1" customWidth="1"/>
    <col min="5895" max="5895" width="15.7109375" style="27" bestFit="1" customWidth="1"/>
    <col min="5896" max="5896" width="18.42578125" style="27" bestFit="1" customWidth="1"/>
    <col min="5897" max="5897" width="15.42578125" style="27" bestFit="1" customWidth="1"/>
    <col min="5898" max="5898" width="9.42578125" style="27" bestFit="1" customWidth="1"/>
    <col min="5899" max="5899" width="15.42578125" style="27" bestFit="1" customWidth="1"/>
    <col min="5900" max="5900" width="9.42578125" style="27" bestFit="1" customWidth="1"/>
    <col min="5901" max="6144" width="9.140625" style="27"/>
    <col min="6145" max="6145" width="15.85546875" style="27" customWidth="1"/>
    <col min="6146" max="6146" width="50.7109375" style="27" customWidth="1"/>
    <col min="6147" max="6147" width="20.140625" style="27" customWidth="1"/>
    <col min="6148" max="6149" width="17.7109375" style="27" bestFit="1" customWidth="1"/>
    <col min="6150" max="6150" width="16.5703125" style="27" bestFit="1" customWidth="1"/>
    <col min="6151" max="6151" width="15.7109375" style="27" bestFit="1" customWidth="1"/>
    <col min="6152" max="6152" width="18.42578125" style="27" bestFit="1" customWidth="1"/>
    <col min="6153" max="6153" width="15.42578125" style="27" bestFit="1" customWidth="1"/>
    <col min="6154" max="6154" width="9.42578125" style="27" bestFit="1" customWidth="1"/>
    <col min="6155" max="6155" width="15.42578125" style="27" bestFit="1" customWidth="1"/>
    <col min="6156" max="6156" width="9.42578125" style="27" bestFit="1" customWidth="1"/>
    <col min="6157" max="6400" width="9.140625" style="27"/>
    <col min="6401" max="6401" width="15.85546875" style="27" customWidth="1"/>
    <col min="6402" max="6402" width="50.7109375" style="27" customWidth="1"/>
    <col min="6403" max="6403" width="20.140625" style="27" customWidth="1"/>
    <col min="6404" max="6405" width="17.7109375" style="27" bestFit="1" customWidth="1"/>
    <col min="6406" max="6406" width="16.5703125" style="27" bestFit="1" customWidth="1"/>
    <col min="6407" max="6407" width="15.7109375" style="27" bestFit="1" customWidth="1"/>
    <col min="6408" max="6408" width="18.42578125" style="27" bestFit="1" customWidth="1"/>
    <col min="6409" max="6409" width="15.42578125" style="27" bestFit="1" customWidth="1"/>
    <col min="6410" max="6410" width="9.42578125" style="27" bestFit="1" customWidth="1"/>
    <col min="6411" max="6411" width="15.42578125" style="27" bestFit="1" customWidth="1"/>
    <col min="6412" max="6412" width="9.42578125" style="27" bestFit="1" customWidth="1"/>
    <col min="6413" max="6656" width="9.140625" style="27"/>
    <col min="6657" max="6657" width="15.85546875" style="27" customWidth="1"/>
    <col min="6658" max="6658" width="50.7109375" style="27" customWidth="1"/>
    <col min="6659" max="6659" width="20.140625" style="27" customWidth="1"/>
    <col min="6660" max="6661" width="17.7109375" style="27" bestFit="1" customWidth="1"/>
    <col min="6662" max="6662" width="16.5703125" style="27" bestFit="1" customWidth="1"/>
    <col min="6663" max="6663" width="15.7109375" style="27" bestFit="1" customWidth="1"/>
    <col min="6664" max="6664" width="18.42578125" style="27" bestFit="1" customWidth="1"/>
    <col min="6665" max="6665" width="15.42578125" style="27" bestFit="1" customWidth="1"/>
    <col min="6666" max="6666" width="9.42578125" style="27" bestFit="1" customWidth="1"/>
    <col min="6667" max="6667" width="15.42578125" style="27" bestFit="1" customWidth="1"/>
    <col min="6668" max="6668" width="9.42578125" style="27" bestFit="1" customWidth="1"/>
    <col min="6669" max="6912" width="9.140625" style="27"/>
    <col min="6913" max="6913" width="15.85546875" style="27" customWidth="1"/>
    <col min="6914" max="6914" width="50.7109375" style="27" customWidth="1"/>
    <col min="6915" max="6915" width="20.140625" style="27" customWidth="1"/>
    <col min="6916" max="6917" width="17.7109375" style="27" bestFit="1" customWidth="1"/>
    <col min="6918" max="6918" width="16.5703125" style="27" bestFit="1" customWidth="1"/>
    <col min="6919" max="6919" width="15.7109375" style="27" bestFit="1" customWidth="1"/>
    <col min="6920" max="6920" width="18.42578125" style="27" bestFit="1" customWidth="1"/>
    <col min="6921" max="6921" width="15.42578125" style="27" bestFit="1" customWidth="1"/>
    <col min="6922" max="6922" width="9.42578125" style="27" bestFit="1" customWidth="1"/>
    <col min="6923" max="6923" width="15.42578125" style="27" bestFit="1" customWidth="1"/>
    <col min="6924" max="6924" width="9.42578125" style="27" bestFit="1" customWidth="1"/>
    <col min="6925" max="7168" width="9.140625" style="27"/>
    <col min="7169" max="7169" width="15.85546875" style="27" customWidth="1"/>
    <col min="7170" max="7170" width="50.7109375" style="27" customWidth="1"/>
    <col min="7171" max="7171" width="20.140625" style="27" customWidth="1"/>
    <col min="7172" max="7173" width="17.7109375" style="27" bestFit="1" customWidth="1"/>
    <col min="7174" max="7174" width="16.5703125" style="27" bestFit="1" customWidth="1"/>
    <col min="7175" max="7175" width="15.7109375" style="27" bestFit="1" customWidth="1"/>
    <col min="7176" max="7176" width="18.42578125" style="27" bestFit="1" customWidth="1"/>
    <col min="7177" max="7177" width="15.42578125" style="27" bestFit="1" customWidth="1"/>
    <col min="7178" max="7178" width="9.42578125" style="27" bestFit="1" customWidth="1"/>
    <col min="7179" max="7179" width="15.42578125" style="27" bestFit="1" customWidth="1"/>
    <col min="7180" max="7180" width="9.42578125" style="27" bestFit="1" customWidth="1"/>
    <col min="7181" max="7424" width="9.140625" style="27"/>
    <col min="7425" max="7425" width="15.85546875" style="27" customWidth="1"/>
    <col min="7426" max="7426" width="50.7109375" style="27" customWidth="1"/>
    <col min="7427" max="7427" width="20.140625" style="27" customWidth="1"/>
    <col min="7428" max="7429" width="17.7109375" style="27" bestFit="1" customWidth="1"/>
    <col min="7430" max="7430" width="16.5703125" style="27" bestFit="1" customWidth="1"/>
    <col min="7431" max="7431" width="15.7109375" style="27" bestFit="1" customWidth="1"/>
    <col min="7432" max="7432" width="18.42578125" style="27" bestFit="1" customWidth="1"/>
    <col min="7433" max="7433" width="15.42578125" style="27" bestFit="1" customWidth="1"/>
    <col min="7434" max="7434" width="9.42578125" style="27" bestFit="1" customWidth="1"/>
    <col min="7435" max="7435" width="15.42578125" style="27" bestFit="1" customWidth="1"/>
    <col min="7436" max="7436" width="9.42578125" style="27" bestFit="1" customWidth="1"/>
    <col min="7437" max="7680" width="9.140625" style="27"/>
    <col min="7681" max="7681" width="15.85546875" style="27" customWidth="1"/>
    <col min="7682" max="7682" width="50.7109375" style="27" customWidth="1"/>
    <col min="7683" max="7683" width="20.140625" style="27" customWidth="1"/>
    <col min="7684" max="7685" width="17.7109375" style="27" bestFit="1" customWidth="1"/>
    <col min="7686" max="7686" width="16.5703125" style="27" bestFit="1" customWidth="1"/>
    <col min="7687" max="7687" width="15.7109375" style="27" bestFit="1" customWidth="1"/>
    <col min="7688" max="7688" width="18.42578125" style="27" bestFit="1" customWidth="1"/>
    <col min="7689" max="7689" width="15.42578125" style="27" bestFit="1" customWidth="1"/>
    <col min="7690" max="7690" width="9.42578125" style="27" bestFit="1" customWidth="1"/>
    <col min="7691" max="7691" width="15.42578125" style="27" bestFit="1" customWidth="1"/>
    <col min="7692" max="7692" width="9.42578125" style="27" bestFit="1" customWidth="1"/>
    <col min="7693" max="7936" width="9.140625" style="27"/>
    <col min="7937" max="7937" width="15.85546875" style="27" customWidth="1"/>
    <col min="7938" max="7938" width="50.7109375" style="27" customWidth="1"/>
    <col min="7939" max="7939" width="20.140625" style="27" customWidth="1"/>
    <col min="7940" max="7941" width="17.7109375" style="27" bestFit="1" customWidth="1"/>
    <col min="7942" max="7942" width="16.5703125" style="27" bestFit="1" customWidth="1"/>
    <col min="7943" max="7943" width="15.7109375" style="27" bestFit="1" customWidth="1"/>
    <col min="7944" max="7944" width="18.42578125" style="27" bestFit="1" customWidth="1"/>
    <col min="7945" max="7945" width="15.42578125" style="27" bestFit="1" customWidth="1"/>
    <col min="7946" max="7946" width="9.42578125" style="27" bestFit="1" customWidth="1"/>
    <col min="7947" max="7947" width="15.42578125" style="27" bestFit="1" customWidth="1"/>
    <col min="7948" max="7948" width="9.42578125" style="27" bestFit="1" customWidth="1"/>
    <col min="7949" max="8192" width="9.140625" style="27"/>
    <col min="8193" max="8193" width="15.85546875" style="27" customWidth="1"/>
    <col min="8194" max="8194" width="50.7109375" style="27" customWidth="1"/>
    <col min="8195" max="8195" width="20.140625" style="27" customWidth="1"/>
    <col min="8196" max="8197" width="17.7109375" style="27" bestFit="1" customWidth="1"/>
    <col min="8198" max="8198" width="16.5703125" style="27" bestFit="1" customWidth="1"/>
    <col min="8199" max="8199" width="15.7109375" style="27" bestFit="1" customWidth="1"/>
    <col min="8200" max="8200" width="18.42578125" style="27" bestFit="1" customWidth="1"/>
    <col min="8201" max="8201" width="15.42578125" style="27" bestFit="1" customWidth="1"/>
    <col min="8202" max="8202" width="9.42578125" style="27" bestFit="1" customWidth="1"/>
    <col min="8203" max="8203" width="15.42578125" style="27" bestFit="1" customWidth="1"/>
    <col min="8204" max="8204" width="9.42578125" style="27" bestFit="1" customWidth="1"/>
    <col min="8205" max="8448" width="9.140625" style="27"/>
    <col min="8449" max="8449" width="15.85546875" style="27" customWidth="1"/>
    <col min="8450" max="8450" width="50.7109375" style="27" customWidth="1"/>
    <col min="8451" max="8451" width="20.140625" style="27" customWidth="1"/>
    <col min="8452" max="8453" width="17.7109375" style="27" bestFit="1" customWidth="1"/>
    <col min="8454" max="8454" width="16.5703125" style="27" bestFit="1" customWidth="1"/>
    <col min="8455" max="8455" width="15.7109375" style="27" bestFit="1" customWidth="1"/>
    <col min="8456" max="8456" width="18.42578125" style="27" bestFit="1" customWidth="1"/>
    <col min="8457" max="8457" width="15.42578125" style="27" bestFit="1" customWidth="1"/>
    <col min="8458" max="8458" width="9.42578125" style="27" bestFit="1" customWidth="1"/>
    <col min="8459" max="8459" width="15.42578125" style="27" bestFit="1" customWidth="1"/>
    <col min="8460" max="8460" width="9.42578125" style="27" bestFit="1" customWidth="1"/>
    <col min="8461" max="8704" width="9.140625" style="27"/>
    <col min="8705" max="8705" width="15.85546875" style="27" customWidth="1"/>
    <col min="8706" max="8706" width="50.7109375" style="27" customWidth="1"/>
    <col min="8707" max="8707" width="20.140625" style="27" customWidth="1"/>
    <col min="8708" max="8709" width="17.7109375" style="27" bestFit="1" customWidth="1"/>
    <col min="8710" max="8710" width="16.5703125" style="27" bestFit="1" customWidth="1"/>
    <col min="8711" max="8711" width="15.7109375" style="27" bestFit="1" customWidth="1"/>
    <col min="8712" max="8712" width="18.42578125" style="27" bestFit="1" customWidth="1"/>
    <col min="8713" max="8713" width="15.42578125" style="27" bestFit="1" customWidth="1"/>
    <col min="8714" max="8714" width="9.42578125" style="27" bestFit="1" customWidth="1"/>
    <col min="8715" max="8715" width="15.42578125" style="27" bestFit="1" customWidth="1"/>
    <col min="8716" max="8716" width="9.42578125" style="27" bestFit="1" customWidth="1"/>
    <col min="8717" max="8960" width="9.140625" style="27"/>
    <col min="8961" max="8961" width="15.85546875" style="27" customWidth="1"/>
    <col min="8962" max="8962" width="50.7109375" style="27" customWidth="1"/>
    <col min="8963" max="8963" width="20.140625" style="27" customWidth="1"/>
    <col min="8964" max="8965" width="17.7109375" style="27" bestFit="1" customWidth="1"/>
    <col min="8966" max="8966" width="16.5703125" style="27" bestFit="1" customWidth="1"/>
    <col min="8967" max="8967" width="15.7109375" style="27" bestFit="1" customWidth="1"/>
    <col min="8968" max="8968" width="18.42578125" style="27" bestFit="1" customWidth="1"/>
    <col min="8969" max="8969" width="15.42578125" style="27" bestFit="1" customWidth="1"/>
    <col min="8970" max="8970" width="9.42578125" style="27" bestFit="1" customWidth="1"/>
    <col min="8971" max="8971" width="15.42578125" style="27" bestFit="1" customWidth="1"/>
    <col min="8972" max="8972" width="9.42578125" style="27" bestFit="1" customWidth="1"/>
    <col min="8973" max="9216" width="9.140625" style="27"/>
    <col min="9217" max="9217" width="15.85546875" style="27" customWidth="1"/>
    <col min="9218" max="9218" width="50.7109375" style="27" customWidth="1"/>
    <col min="9219" max="9219" width="20.140625" style="27" customWidth="1"/>
    <col min="9220" max="9221" width="17.7109375" style="27" bestFit="1" customWidth="1"/>
    <col min="9222" max="9222" width="16.5703125" style="27" bestFit="1" customWidth="1"/>
    <col min="9223" max="9223" width="15.7109375" style="27" bestFit="1" customWidth="1"/>
    <col min="9224" max="9224" width="18.42578125" style="27" bestFit="1" customWidth="1"/>
    <col min="9225" max="9225" width="15.42578125" style="27" bestFit="1" customWidth="1"/>
    <col min="9226" max="9226" width="9.42578125" style="27" bestFit="1" customWidth="1"/>
    <col min="9227" max="9227" width="15.42578125" style="27" bestFit="1" customWidth="1"/>
    <col min="9228" max="9228" width="9.42578125" style="27" bestFit="1" customWidth="1"/>
    <col min="9229" max="9472" width="9.140625" style="27"/>
    <col min="9473" max="9473" width="15.85546875" style="27" customWidth="1"/>
    <col min="9474" max="9474" width="50.7109375" style="27" customWidth="1"/>
    <col min="9475" max="9475" width="20.140625" style="27" customWidth="1"/>
    <col min="9476" max="9477" width="17.7109375" style="27" bestFit="1" customWidth="1"/>
    <col min="9478" max="9478" width="16.5703125" style="27" bestFit="1" customWidth="1"/>
    <col min="9479" max="9479" width="15.7109375" style="27" bestFit="1" customWidth="1"/>
    <col min="9480" max="9480" width="18.42578125" style="27" bestFit="1" customWidth="1"/>
    <col min="9481" max="9481" width="15.42578125" style="27" bestFit="1" customWidth="1"/>
    <col min="9482" max="9482" width="9.42578125" style="27" bestFit="1" customWidth="1"/>
    <col min="9483" max="9483" width="15.42578125" style="27" bestFit="1" customWidth="1"/>
    <col min="9484" max="9484" width="9.42578125" style="27" bestFit="1" customWidth="1"/>
    <col min="9485" max="9728" width="9.140625" style="27"/>
    <col min="9729" max="9729" width="15.85546875" style="27" customWidth="1"/>
    <col min="9730" max="9730" width="50.7109375" style="27" customWidth="1"/>
    <col min="9731" max="9731" width="20.140625" style="27" customWidth="1"/>
    <col min="9732" max="9733" width="17.7109375" style="27" bestFit="1" customWidth="1"/>
    <col min="9734" max="9734" width="16.5703125" style="27" bestFit="1" customWidth="1"/>
    <col min="9735" max="9735" width="15.7109375" style="27" bestFit="1" customWidth="1"/>
    <col min="9736" max="9736" width="18.42578125" style="27" bestFit="1" customWidth="1"/>
    <col min="9737" max="9737" width="15.42578125" style="27" bestFit="1" customWidth="1"/>
    <col min="9738" max="9738" width="9.42578125" style="27" bestFit="1" customWidth="1"/>
    <col min="9739" max="9739" width="15.42578125" style="27" bestFit="1" customWidth="1"/>
    <col min="9740" max="9740" width="9.42578125" style="27" bestFit="1" customWidth="1"/>
    <col min="9741" max="9984" width="9.140625" style="27"/>
    <col min="9985" max="9985" width="15.85546875" style="27" customWidth="1"/>
    <col min="9986" max="9986" width="50.7109375" style="27" customWidth="1"/>
    <col min="9987" max="9987" width="20.140625" style="27" customWidth="1"/>
    <col min="9988" max="9989" width="17.7109375" style="27" bestFit="1" customWidth="1"/>
    <col min="9990" max="9990" width="16.5703125" style="27" bestFit="1" customWidth="1"/>
    <col min="9991" max="9991" width="15.7109375" style="27" bestFit="1" customWidth="1"/>
    <col min="9992" max="9992" width="18.42578125" style="27" bestFit="1" customWidth="1"/>
    <col min="9993" max="9993" width="15.42578125" style="27" bestFit="1" customWidth="1"/>
    <col min="9994" max="9994" width="9.42578125" style="27" bestFit="1" customWidth="1"/>
    <col min="9995" max="9995" width="15.42578125" style="27" bestFit="1" customWidth="1"/>
    <col min="9996" max="9996" width="9.42578125" style="27" bestFit="1" customWidth="1"/>
    <col min="9997" max="10240" width="9.140625" style="27"/>
    <col min="10241" max="10241" width="15.85546875" style="27" customWidth="1"/>
    <col min="10242" max="10242" width="50.7109375" style="27" customWidth="1"/>
    <col min="10243" max="10243" width="20.140625" style="27" customWidth="1"/>
    <col min="10244" max="10245" width="17.7109375" style="27" bestFit="1" customWidth="1"/>
    <col min="10246" max="10246" width="16.5703125" style="27" bestFit="1" customWidth="1"/>
    <col min="10247" max="10247" width="15.7109375" style="27" bestFit="1" customWidth="1"/>
    <col min="10248" max="10248" width="18.42578125" style="27" bestFit="1" customWidth="1"/>
    <col min="10249" max="10249" width="15.42578125" style="27" bestFit="1" customWidth="1"/>
    <col min="10250" max="10250" width="9.42578125" style="27" bestFit="1" customWidth="1"/>
    <col min="10251" max="10251" width="15.42578125" style="27" bestFit="1" customWidth="1"/>
    <col min="10252" max="10252" width="9.42578125" style="27" bestFit="1" customWidth="1"/>
    <col min="10253" max="10496" width="9.140625" style="27"/>
    <col min="10497" max="10497" width="15.85546875" style="27" customWidth="1"/>
    <col min="10498" max="10498" width="50.7109375" style="27" customWidth="1"/>
    <col min="10499" max="10499" width="20.140625" style="27" customWidth="1"/>
    <col min="10500" max="10501" width="17.7109375" style="27" bestFit="1" customWidth="1"/>
    <col min="10502" max="10502" width="16.5703125" style="27" bestFit="1" customWidth="1"/>
    <col min="10503" max="10503" width="15.7109375" style="27" bestFit="1" customWidth="1"/>
    <col min="10504" max="10504" width="18.42578125" style="27" bestFit="1" customWidth="1"/>
    <col min="10505" max="10505" width="15.42578125" style="27" bestFit="1" customWidth="1"/>
    <col min="10506" max="10506" width="9.42578125" style="27" bestFit="1" customWidth="1"/>
    <col min="10507" max="10507" width="15.42578125" style="27" bestFit="1" customWidth="1"/>
    <col min="10508" max="10508" width="9.42578125" style="27" bestFit="1" customWidth="1"/>
    <col min="10509" max="10752" width="9.140625" style="27"/>
    <col min="10753" max="10753" width="15.85546875" style="27" customWidth="1"/>
    <col min="10754" max="10754" width="50.7109375" style="27" customWidth="1"/>
    <col min="10755" max="10755" width="20.140625" style="27" customWidth="1"/>
    <col min="10756" max="10757" width="17.7109375" style="27" bestFit="1" customWidth="1"/>
    <col min="10758" max="10758" width="16.5703125" style="27" bestFit="1" customWidth="1"/>
    <col min="10759" max="10759" width="15.7109375" style="27" bestFit="1" customWidth="1"/>
    <col min="10760" max="10760" width="18.42578125" style="27" bestFit="1" customWidth="1"/>
    <col min="10761" max="10761" width="15.42578125" style="27" bestFit="1" customWidth="1"/>
    <col min="10762" max="10762" width="9.42578125" style="27" bestFit="1" customWidth="1"/>
    <col min="10763" max="10763" width="15.42578125" style="27" bestFit="1" customWidth="1"/>
    <col min="10764" max="10764" width="9.42578125" style="27" bestFit="1" customWidth="1"/>
    <col min="10765" max="11008" width="9.140625" style="27"/>
    <col min="11009" max="11009" width="15.85546875" style="27" customWidth="1"/>
    <col min="11010" max="11010" width="50.7109375" style="27" customWidth="1"/>
    <col min="11011" max="11011" width="20.140625" style="27" customWidth="1"/>
    <col min="11012" max="11013" width="17.7109375" style="27" bestFit="1" customWidth="1"/>
    <col min="11014" max="11014" width="16.5703125" style="27" bestFit="1" customWidth="1"/>
    <col min="11015" max="11015" width="15.7109375" style="27" bestFit="1" customWidth="1"/>
    <col min="11016" max="11016" width="18.42578125" style="27" bestFit="1" customWidth="1"/>
    <col min="11017" max="11017" width="15.42578125" style="27" bestFit="1" customWidth="1"/>
    <col min="11018" max="11018" width="9.42578125" style="27" bestFit="1" customWidth="1"/>
    <col min="11019" max="11019" width="15.42578125" style="27" bestFit="1" customWidth="1"/>
    <col min="11020" max="11020" width="9.42578125" style="27" bestFit="1" customWidth="1"/>
    <col min="11021" max="11264" width="9.140625" style="27"/>
    <col min="11265" max="11265" width="15.85546875" style="27" customWidth="1"/>
    <col min="11266" max="11266" width="50.7109375" style="27" customWidth="1"/>
    <col min="11267" max="11267" width="20.140625" style="27" customWidth="1"/>
    <col min="11268" max="11269" width="17.7109375" style="27" bestFit="1" customWidth="1"/>
    <col min="11270" max="11270" width="16.5703125" style="27" bestFit="1" customWidth="1"/>
    <col min="11271" max="11271" width="15.7109375" style="27" bestFit="1" customWidth="1"/>
    <col min="11272" max="11272" width="18.42578125" style="27" bestFit="1" customWidth="1"/>
    <col min="11273" max="11273" width="15.42578125" style="27" bestFit="1" customWidth="1"/>
    <col min="11274" max="11274" width="9.42578125" style="27" bestFit="1" customWidth="1"/>
    <col min="11275" max="11275" width="15.42578125" style="27" bestFit="1" customWidth="1"/>
    <col min="11276" max="11276" width="9.42578125" style="27" bestFit="1" customWidth="1"/>
    <col min="11277" max="11520" width="9.140625" style="27"/>
    <col min="11521" max="11521" width="15.85546875" style="27" customWidth="1"/>
    <col min="11522" max="11522" width="50.7109375" style="27" customWidth="1"/>
    <col min="11523" max="11523" width="20.140625" style="27" customWidth="1"/>
    <col min="11524" max="11525" width="17.7109375" style="27" bestFit="1" customWidth="1"/>
    <col min="11526" max="11526" width="16.5703125" style="27" bestFit="1" customWidth="1"/>
    <col min="11527" max="11527" width="15.7109375" style="27" bestFit="1" customWidth="1"/>
    <col min="11528" max="11528" width="18.42578125" style="27" bestFit="1" customWidth="1"/>
    <col min="11529" max="11529" width="15.42578125" style="27" bestFit="1" customWidth="1"/>
    <col min="11530" max="11530" width="9.42578125" style="27" bestFit="1" customWidth="1"/>
    <col min="11531" max="11531" width="15.42578125" style="27" bestFit="1" customWidth="1"/>
    <col min="11532" max="11532" width="9.42578125" style="27" bestFit="1" customWidth="1"/>
    <col min="11533" max="11776" width="9.140625" style="27"/>
    <col min="11777" max="11777" width="15.85546875" style="27" customWidth="1"/>
    <col min="11778" max="11778" width="50.7109375" style="27" customWidth="1"/>
    <col min="11779" max="11779" width="20.140625" style="27" customWidth="1"/>
    <col min="11780" max="11781" width="17.7109375" style="27" bestFit="1" customWidth="1"/>
    <col min="11782" max="11782" width="16.5703125" style="27" bestFit="1" customWidth="1"/>
    <col min="11783" max="11783" width="15.7109375" style="27" bestFit="1" customWidth="1"/>
    <col min="11784" max="11784" width="18.42578125" style="27" bestFit="1" customWidth="1"/>
    <col min="11785" max="11785" width="15.42578125" style="27" bestFit="1" customWidth="1"/>
    <col min="11786" max="11786" width="9.42578125" style="27" bestFit="1" customWidth="1"/>
    <col min="11787" max="11787" width="15.42578125" style="27" bestFit="1" customWidth="1"/>
    <col min="11788" max="11788" width="9.42578125" style="27" bestFit="1" customWidth="1"/>
    <col min="11789" max="12032" width="9.140625" style="27"/>
    <col min="12033" max="12033" width="15.85546875" style="27" customWidth="1"/>
    <col min="12034" max="12034" width="50.7109375" style="27" customWidth="1"/>
    <col min="12035" max="12035" width="20.140625" style="27" customWidth="1"/>
    <col min="12036" max="12037" width="17.7109375" style="27" bestFit="1" customWidth="1"/>
    <col min="12038" max="12038" width="16.5703125" style="27" bestFit="1" customWidth="1"/>
    <col min="12039" max="12039" width="15.7109375" style="27" bestFit="1" customWidth="1"/>
    <col min="12040" max="12040" width="18.42578125" style="27" bestFit="1" customWidth="1"/>
    <col min="12041" max="12041" width="15.42578125" style="27" bestFit="1" customWidth="1"/>
    <col min="12042" max="12042" width="9.42578125" style="27" bestFit="1" customWidth="1"/>
    <col min="12043" max="12043" width="15.42578125" style="27" bestFit="1" customWidth="1"/>
    <col min="12044" max="12044" width="9.42578125" style="27" bestFit="1" customWidth="1"/>
    <col min="12045" max="12288" width="9.140625" style="27"/>
    <col min="12289" max="12289" width="15.85546875" style="27" customWidth="1"/>
    <col min="12290" max="12290" width="50.7109375" style="27" customWidth="1"/>
    <col min="12291" max="12291" width="20.140625" style="27" customWidth="1"/>
    <col min="12292" max="12293" width="17.7109375" style="27" bestFit="1" customWidth="1"/>
    <col min="12294" max="12294" width="16.5703125" style="27" bestFit="1" customWidth="1"/>
    <col min="12295" max="12295" width="15.7109375" style="27" bestFit="1" customWidth="1"/>
    <col min="12296" max="12296" width="18.42578125" style="27" bestFit="1" customWidth="1"/>
    <col min="12297" max="12297" width="15.42578125" style="27" bestFit="1" customWidth="1"/>
    <col min="12298" max="12298" width="9.42578125" style="27" bestFit="1" customWidth="1"/>
    <col min="12299" max="12299" width="15.42578125" style="27" bestFit="1" customWidth="1"/>
    <col min="12300" max="12300" width="9.42578125" style="27" bestFit="1" customWidth="1"/>
    <col min="12301" max="12544" width="9.140625" style="27"/>
    <col min="12545" max="12545" width="15.85546875" style="27" customWidth="1"/>
    <col min="12546" max="12546" width="50.7109375" style="27" customWidth="1"/>
    <col min="12547" max="12547" width="20.140625" style="27" customWidth="1"/>
    <col min="12548" max="12549" width="17.7109375" style="27" bestFit="1" customWidth="1"/>
    <col min="12550" max="12550" width="16.5703125" style="27" bestFit="1" customWidth="1"/>
    <col min="12551" max="12551" width="15.7109375" style="27" bestFit="1" customWidth="1"/>
    <col min="12552" max="12552" width="18.42578125" style="27" bestFit="1" customWidth="1"/>
    <col min="12553" max="12553" width="15.42578125" style="27" bestFit="1" customWidth="1"/>
    <col min="12554" max="12554" width="9.42578125" style="27" bestFit="1" customWidth="1"/>
    <col min="12555" max="12555" width="15.42578125" style="27" bestFit="1" customWidth="1"/>
    <col min="12556" max="12556" width="9.42578125" style="27" bestFit="1" customWidth="1"/>
    <col min="12557" max="12800" width="9.140625" style="27"/>
    <col min="12801" max="12801" width="15.85546875" style="27" customWidth="1"/>
    <col min="12802" max="12802" width="50.7109375" style="27" customWidth="1"/>
    <col min="12803" max="12803" width="20.140625" style="27" customWidth="1"/>
    <col min="12804" max="12805" width="17.7109375" style="27" bestFit="1" customWidth="1"/>
    <col min="12806" max="12806" width="16.5703125" style="27" bestFit="1" customWidth="1"/>
    <col min="12807" max="12807" width="15.7109375" style="27" bestFit="1" customWidth="1"/>
    <col min="12808" max="12808" width="18.42578125" style="27" bestFit="1" customWidth="1"/>
    <col min="12809" max="12809" width="15.42578125" style="27" bestFit="1" customWidth="1"/>
    <col min="12810" max="12810" width="9.42578125" style="27" bestFit="1" customWidth="1"/>
    <col min="12811" max="12811" width="15.42578125" style="27" bestFit="1" customWidth="1"/>
    <col min="12812" max="12812" width="9.42578125" style="27" bestFit="1" customWidth="1"/>
    <col min="12813" max="13056" width="9.140625" style="27"/>
    <col min="13057" max="13057" width="15.85546875" style="27" customWidth="1"/>
    <col min="13058" max="13058" width="50.7109375" style="27" customWidth="1"/>
    <col min="13059" max="13059" width="20.140625" style="27" customWidth="1"/>
    <col min="13060" max="13061" width="17.7109375" style="27" bestFit="1" customWidth="1"/>
    <col min="13062" max="13062" width="16.5703125" style="27" bestFit="1" customWidth="1"/>
    <col min="13063" max="13063" width="15.7109375" style="27" bestFit="1" customWidth="1"/>
    <col min="13064" max="13064" width="18.42578125" style="27" bestFit="1" customWidth="1"/>
    <col min="13065" max="13065" width="15.42578125" style="27" bestFit="1" customWidth="1"/>
    <col min="13066" max="13066" width="9.42578125" style="27" bestFit="1" customWidth="1"/>
    <col min="13067" max="13067" width="15.42578125" style="27" bestFit="1" customWidth="1"/>
    <col min="13068" max="13068" width="9.42578125" style="27" bestFit="1" customWidth="1"/>
    <col min="13069" max="13312" width="9.140625" style="27"/>
    <col min="13313" max="13313" width="15.85546875" style="27" customWidth="1"/>
    <col min="13314" max="13314" width="50.7109375" style="27" customWidth="1"/>
    <col min="13315" max="13315" width="20.140625" style="27" customWidth="1"/>
    <col min="13316" max="13317" width="17.7109375" style="27" bestFit="1" customWidth="1"/>
    <col min="13318" max="13318" width="16.5703125" style="27" bestFit="1" customWidth="1"/>
    <col min="13319" max="13319" width="15.7109375" style="27" bestFit="1" customWidth="1"/>
    <col min="13320" max="13320" width="18.42578125" style="27" bestFit="1" customWidth="1"/>
    <col min="13321" max="13321" width="15.42578125" style="27" bestFit="1" customWidth="1"/>
    <col min="13322" max="13322" width="9.42578125" style="27" bestFit="1" customWidth="1"/>
    <col min="13323" max="13323" width="15.42578125" style="27" bestFit="1" customWidth="1"/>
    <col min="13324" max="13324" width="9.42578125" style="27" bestFit="1" customWidth="1"/>
    <col min="13325" max="13568" width="9.140625" style="27"/>
    <col min="13569" max="13569" width="15.85546875" style="27" customWidth="1"/>
    <col min="13570" max="13570" width="50.7109375" style="27" customWidth="1"/>
    <col min="13571" max="13571" width="20.140625" style="27" customWidth="1"/>
    <col min="13572" max="13573" width="17.7109375" style="27" bestFit="1" customWidth="1"/>
    <col min="13574" max="13574" width="16.5703125" style="27" bestFit="1" customWidth="1"/>
    <col min="13575" max="13575" width="15.7109375" style="27" bestFit="1" customWidth="1"/>
    <col min="13576" max="13576" width="18.42578125" style="27" bestFit="1" customWidth="1"/>
    <col min="13577" max="13577" width="15.42578125" style="27" bestFit="1" customWidth="1"/>
    <col min="13578" max="13578" width="9.42578125" style="27" bestFit="1" customWidth="1"/>
    <col min="13579" max="13579" width="15.42578125" style="27" bestFit="1" customWidth="1"/>
    <col min="13580" max="13580" width="9.42578125" style="27" bestFit="1" customWidth="1"/>
    <col min="13581" max="13824" width="9.140625" style="27"/>
    <col min="13825" max="13825" width="15.85546875" style="27" customWidth="1"/>
    <col min="13826" max="13826" width="50.7109375" style="27" customWidth="1"/>
    <col min="13827" max="13827" width="20.140625" style="27" customWidth="1"/>
    <col min="13828" max="13829" width="17.7109375" style="27" bestFit="1" customWidth="1"/>
    <col min="13830" max="13830" width="16.5703125" style="27" bestFit="1" customWidth="1"/>
    <col min="13831" max="13831" width="15.7109375" style="27" bestFit="1" customWidth="1"/>
    <col min="13832" max="13832" width="18.42578125" style="27" bestFit="1" customWidth="1"/>
    <col min="13833" max="13833" width="15.42578125" style="27" bestFit="1" customWidth="1"/>
    <col min="13834" max="13834" width="9.42578125" style="27" bestFit="1" customWidth="1"/>
    <col min="13835" max="13835" width="15.42578125" style="27" bestFit="1" customWidth="1"/>
    <col min="13836" max="13836" width="9.42578125" style="27" bestFit="1" customWidth="1"/>
    <col min="13837" max="14080" width="9.140625" style="27"/>
    <col min="14081" max="14081" width="15.85546875" style="27" customWidth="1"/>
    <col min="14082" max="14082" width="50.7109375" style="27" customWidth="1"/>
    <col min="14083" max="14083" width="20.140625" style="27" customWidth="1"/>
    <col min="14084" max="14085" width="17.7109375" style="27" bestFit="1" customWidth="1"/>
    <col min="14086" max="14086" width="16.5703125" style="27" bestFit="1" customWidth="1"/>
    <col min="14087" max="14087" width="15.7109375" style="27" bestFit="1" customWidth="1"/>
    <col min="14088" max="14088" width="18.42578125" style="27" bestFit="1" customWidth="1"/>
    <col min="14089" max="14089" width="15.42578125" style="27" bestFit="1" customWidth="1"/>
    <col min="14090" max="14090" width="9.42578125" style="27" bestFit="1" customWidth="1"/>
    <col min="14091" max="14091" width="15.42578125" style="27" bestFit="1" customWidth="1"/>
    <col min="14092" max="14092" width="9.42578125" style="27" bestFit="1" customWidth="1"/>
    <col min="14093" max="14336" width="9.140625" style="27"/>
    <col min="14337" max="14337" width="15.85546875" style="27" customWidth="1"/>
    <col min="14338" max="14338" width="50.7109375" style="27" customWidth="1"/>
    <col min="14339" max="14339" width="20.140625" style="27" customWidth="1"/>
    <col min="14340" max="14341" width="17.7109375" style="27" bestFit="1" customWidth="1"/>
    <col min="14342" max="14342" width="16.5703125" style="27" bestFit="1" customWidth="1"/>
    <col min="14343" max="14343" width="15.7109375" style="27" bestFit="1" customWidth="1"/>
    <col min="14344" max="14344" width="18.42578125" style="27" bestFit="1" customWidth="1"/>
    <col min="14345" max="14345" width="15.42578125" style="27" bestFit="1" customWidth="1"/>
    <col min="14346" max="14346" width="9.42578125" style="27" bestFit="1" customWidth="1"/>
    <col min="14347" max="14347" width="15.42578125" style="27" bestFit="1" customWidth="1"/>
    <col min="14348" max="14348" width="9.42578125" style="27" bestFit="1" customWidth="1"/>
    <col min="14349" max="14592" width="9.140625" style="27"/>
    <col min="14593" max="14593" width="15.85546875" style="27" customWidth="1"/>
    <col min="14594" max="14594" width="50.7109375" style="27" customWidth="1"/>
    <col min="14595" max="14595" width="20.140625" style="27" customWidth="1"/>
    <col min="14596" max="14597" width="17.7109375" style="27" bestFit="1" customWidth="1"/>
    <col min="14598" max="14598" width="16.5703125" style="27" bestFit="1" customWidth="1"/>
    <col min="14599" max="14599" width="15.7109375" style="27" bestFit="1" customWidth="1"/>
    <col min="14600" max="14600" width="18.42578125" style="27" bestFit="1" customWidth="1"/>
    <col min="14601" max="14601" width="15.42578125" style="27" bestFit="1" customWidth="1"/>
    <col min="14602" max="14602" width="9.42578125" style="27" bestFit="1" customWidth="1"/>
    <col min="14603" max="14603" width="15.42578125" style="27" bestFit="1" customWidth="1"/>
    <col min="14604" max="14604" width="9.42578125" style="27" bestFit="1" customWidth="1"/>
    <col min="14605" max="14848" width="9.140625" style="27"/>
    <col min="14849" max="14849" width="15.85546875" style="27" customWidth="1"/>
    <col min="14850" max="14850" width="50.7109375" style="27" customWidth="1"/>
    <col min="14851" max="14851" width="20.140625" style="27" customWidth="1"/>
    <col min="14852" max="14853" width="17.7109375" style="27" bestFit="1" customWidth="1"/>
    <col min="14854" max="14854" width="16.5703125" style="27" bestFit="1" customWidth="1"/>
    <col min="14855" max="14855" width="15.7109375" style="27" bestFit="1" customWidth="1"/>
    <col min="14856" max="14856" width="18.42578125" style="27" bestFit="1" customWidth="1"/>
    <col min="14857" max="14857" width="15.42578125" style="27" bestFit="1" customWidth="1"/>
    <col min="14858" max="14858" width="9.42578125" style="27" bestFit="1" customWidth="1"/>
    <col min="14859" max="14859" width="15.42578125" style="27" bestFit="1" customWidth="1"/>
    <col min="14860" max="14860" width="9.42578125" style="27" bestFit="1" customWidth="1"/>
    <col min="14861" max="15104" width="9.140625" style="27"/>
    <col min="15105" max="15105" width="15.85546875" style="27" customWidth="1"/>
    <col min="15106" max="15106" width="50.7109375" style="27" customWidth="1"/>
    <col min="15107" max="15107" width="20.140625" style="27" customWidth="1"/>
    <col min="15108" max="15109" width="17.7109375" style="27" bestFit="1" customWidth="1"/>
    <col min="15110" max="15110" width="16.5703125" style="27" bestFit="1" customWidth="1"/>
    <col min="15111" max="15111" width="15.7109375" style="27" bestFit="1" customWidth="1"/>
    <col min="15112" max="15112" width="18.42578125" style="27" bestFit="1" customWidth="1"/>
    <col min="15113" max="15113" width="15.42578125" style="27" bestFit="1" customWidth="1"/>
    <col min="15114" max="15114" width="9.42578125" style="27" bestFit="1" customWidth="1"/>
    <col min="15115" max="15115" width="15.42578125" style="27" bestFit="1" customWidth="1"/>
    <col min="15116" max="15116" width="9.42578125" style="27" bestFit="1" customWidth="1"/>
    <col min="15117" max="15360" width="9.140625" style="27"/>
    <col min="15361" max="15361" width="15.85546875" style="27" customWidth="1"/>
    <col min="15362" max="15362" width="50.7109375" style="27" customWidth="1"/>
    <col min="15363" max="15363" width="20.140625" style="27" customWidth="1"/>
    <col min="15364" max="15365" width="17.7109375" style="27" bestFit="1" customWidth="1"/>
    <col min="15366" max="15366" width="16.5703125" style="27" bestFit="1" customWidth="1"/>
    <col min="15367" max="15367" width="15.7109375" style="27" bestFit="1" customWidth="1"/>
    <col min="15368" max="15368" width="18.42578125" style="27" bestFit="1" customWidth="1"/>
    <col min="15369" max="15369" width="15.42578125" style="27" bestFit="1" customWidth="1"/>
    <col min="15370" max="15370" width="9.42578125" style="27" bestFit="1" customWidth="1"/>
    <col min="15371" max="15371" width="15.42578125" style="27" bestFit="1" customWidth="1"/>
    <col min="15372" max="15372" width="9.42578125" style="27" bestFit="1" customWidth="1"/>
    <col min="15373" max="15616" width="9.140625" style="27"/>
    <col min="15617" max="15617" width="15.85546875" style="27" customWidth="1"/>
    <col min="15618" max="15618" width="50.7109375" style="27" customWidth="1"/>
    <col min="15619" max="15619" width="20.140625" style="27" customWidth="1"/>
    <col min="15620" max="15621" width="17.7109375" style="27" bestFit="1" customWidth="1"/>
    <col min="15622" max="15622" width="16.5703125" style="27" bestFit="1" customWidth="1"/>
    <col min="15623" max="15623" width="15.7109375" style="27" bestFit="1" customWidth="1"/>
    <col min="15624" max="15624" width="18.42578125" style="27" bestFit="1" customWidth="1"/>
    <col min="15625" max="15625" width="15.42578125" style="27" bestFit="1" customWidth="1"/>
    <col min="15626" max="15626" width="9.42578125" style="27" bestFit="1" customWidth="1"/>
    <col min="15627" max="15627" width="15.42578125" style="27" bestFit="1" customWidth="1"/>
    <col min="15628" max="15628" width="9.42578125" style="27" bestFit="1" customWidth="1"/>
    <col min="15629" max="15872" width="9.140625" style="27"/>
    <col min="15873" max="15873" width="15.85546875" style="27" customWidth="1"/>
    <col min="15874" max="15874" width="50.7109375" style="27" customWidth="1"/>
    <col min="15875" max="15875" width="20.140625" style="27" customWidth="1"/>
    <col min="15876" max="15877" width="17.7109375" style="27" bestFit="1" customWidth="1"/>
    <col min="15878" max="15878" width="16.5703125" style="27" bestFit="1" customWidth="1"/>
    <col min="15879" max="15879" width="15.7109375" style="27" bestFit="1" customWidth="1"/>
    <col min="15880" max="15880" width="18.42578125" style="27" bestFit="1" customWidth="1"/>
    <col min="15881" max="15881" width="15.42578125" style="27" bestFit="1" customWidth="1"/>
    <col min="15882" max="15882" width="9.42578125" style="27" bestFit="1" customWidth="1"/>
    <col min="15883" max="15883" width="15.42578125" style="27" bestFit="1" customWidth="1"/>
    <col min="15884" max="15884" width="9.42578125" style="27" bestFit="1" customWidth="1"/>
    <col min="15885" max="16128" width="9.140625" style="27"/>
    <col min="16129" max="16129" width="15.85546875" style="27" customWidth="1"/>
    <col min="16130" max="16130" width="50.7109375" style="27" customWidth="1"/>
    <col min="16131" max="16131" width="20.140625" style="27" customWidth="1"/>
    <col min="16132" max="16133" width="17.7109375" style="27" bestFit="1" customWidth="1"/>
    <col min="16134" max="16134" width="16.5703125" style="27" bestFit="1" customWidth="1"/>
    <col min="16135" max="16135" width="15.7109375" style="27" bestFit="1" customWidth="1"/>
    <col min="16136" max="16136" width="18.42578125" style="27" bestFit="1" customWidth="1"/>
    <col min="16137" max="16137" width="15.42578125" style="27" bestFit="1" customWidth="1"/>
    <col min="16138" max="16138" width="9.42578125" style="27" bestFit="1" customWidth="1"/>
    <col min="16139" max="16139" width="15.42578125" style="27" bestFit="1" customWidth="1"/>
    <col min="16140" max="16140" width="9.42578125" style="27" bestFit="1" customWidth="1"/>
    <col min="16141" max="16384" width="9.140625" style="27"/>
  </cols>
  <sheetData>
    <row r="1" spans="1:15" ht="18" hidden="1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4"/>
      <c r="M1" s="34"/>
      <c r="N1" s="34"/>
      <c r="O1" s="34"/>
    </row>
    <row r="2" spans="1:15" ht="15.75" hidden="1" customHeight="1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34"/>
      <c r="M2" s="34"/>
      <c r="N2" s="34"/>
      <c r="O2" s="34"/>
    </row>
    <row r="3" spans="1:15" ht="18" hidden="1" customHeight="1" x14ac:dyDescent="0.2">
      <c r="A3" s="37"/>
      <c r="B3" s="37"/>
      <c r="C3" s="37"/>
      <c r="D3" s="37"/>
      <c r="E3" s="37"/>
      <c r="F3" s="37"/>
      <c r="G3" s="37"/>
      <c r="H3" s="37"/>
      <c r="I3" s="38"/>
      <c r="J3" s="38"/>
      <c r="K3" s="38"/>
      <c r="L3" s="34"/>
      <c r="M3" s="34"/>
      <c r="N3" s="34"/>
      <c r="O3" s="34"/>
    </row>
    <row r="4" spans="1:15" ht="18" x14ac:dyDescent="0.2">
      <c r="A4" s="37"/>
      <c r="B4" s="37"/>
      <c r="C4" s="37"/>
      <c r="D4" s="37"/>
      <c r="E4" s="37"/>
      <c r="F4" s="37"/>
      <c r="G4" s="37"/>
      <c r="H4" s="37"/>
      <c r="I4" s="38"/>
      <c r="J4" s="38"/>
      <c r="K4" s="38"/>
      <c r="L4" s="34"/>
      <c r="M4" s="34"/>
      <c r="N4" s="34"/>
      <c r="O4" s="34"/>
    </row>
    <row r="5" spans="1:15" ht="15.75" customHeight="1" x14ac:dyDescent="0.2">
      <c r="A5" s="150" t="s">
        <v>261</v>
      </c>
      <c r="B5" s="150"/>
      <c r="C5" s="150"/>
      <c r="D5" s="150"/>
      <c r="E5" s="150"/>
      <c r="F5" s="150"/>
      <c r="G5" s="150"/>
      <c r="H5" s="150"/>
      <c r="I5" s="33"/>
      <c r="J5" s="33"/>
      <c r="K5" s="33"/>
      <c r="L5" s="34"/>
      <c r="M5" s="34"/>
      <c r="N5" s="34"/>
      <c r="O5" s="34"/>
    </row>
    <row r="6" spans="1:15" ht="18" x14ac:dyDescent="0.2">
      <c r="A6" s="37"/>
      <c r="B6" s="37"/>
      <c r="C6" s="37"/>
      <c r="D6" s="37"/>
      <c r="E6" s="37"/>
      <c r="F6" s="37"/>
      <c r="G6" s="37"/>
      <c r="H6" s="37"/>
      <c r="I6" s="38"/>
      <c r="J6" s="38"/>
      <c r="K6" s="38"/>
      <c r="L6" s="34"/>
      <c r="M6" s="34"/>
      <c r="N6" s="34"/>
      <c r="O6" s="34"/>
    </row>
    <row r="7" spans="1:15" s="28" customFormat="1" ht="57" x14ac:dyDescent="0.25">
      <c r="A7" s="149" t="s">
        <v>3</v>
      </c>
      <c r="B7" s="149"/>
      <c r="C7" s="46" t="s">
        <v>262</v>
      </c>
      <c r="D7" s="46" t="s">
        <v>263</v>
      </c>
      <c r="E7" s="46" t="s">
        <v>264</v>
      </c>
      <c r="F7" s="46" t="s">
        <v>265</v>
      </c>
      <c r="G7" s="46" t="s">
        <v>266</v>
      </c>
      <c r="H7" s="46" t="s">
        <v>267</v>
      </c>
      <c r="I7" s="35"/>
      <c r="J7" s="35"/>
      <c r="K7" s="35"/>
      <c r="L7" s="35"/>
      <c r="M7" s="35"/>
      <c r="N7" s="35"/>
      <c r="O7" s="35"/>
    </row>
    <row r="8" spans="1:15" s="29" customFormat="1" x14ac:dyDescent="0.2">
      <c r="A8" s="148">
        <v>1</v>
      </c>
      <c r="B8" s="148"/>
      <c r="C8" s="47">
        <v>2</v>
      </c>
      <c r="D8" s="47">
        <v>3</v>
      </c>
      <c r="E8" s="47">
        <v>4.3333333333333304</v>
      </c>
      <c r="F8" s="47">
        <v>5.0833333333333304</v>
      </c>
      <c r="G8" s="47">
        <v>6</v>
      </c>
      <c r="H8" s="47">
        <v>7</v>
      </c>
      <c r="I8" s="34"/>
      <c r="J8" s="34"/>
      <c r="K8" s="34"/>
      <c r="L8" s="34"/>
      <c r="M8" s="36"/>
      <c r="N8" s="36"/>
      <c r="O8" s="36"/>
    </row>
    <row r="9" spans="1:15" ht="12.75" customHeight="1" x14ac:dyDescent="0.2">
      <c r="A9" s="66" t="s">
        <v>258</v>
      </c>
      <c r="B9" s="66" t="s">
        <v>28</v>
      </c>
      <c r="C9" s="67" t="s">
        <v>30</v>
      </c>
      <c r="D9" s="67" t="s">
        <v>30</v>
      </c>
      <c r="E9" s="67" t="s">
        <v>30</v>
      </c>
      <c r="F9" s="67" t="s">
        <v>30</v>
      </c>
      <c r="G9" s="67" t="s">
        <v>28</v>
      </c>
      <c r="H9" s="67" t="s">
        <v>28</v>
      </c>
      <c r="I9" s="41"/>
      <c r="J9" s="41"/>
      <c r="K9" s="41"/>
      <c r="L9" s="41"/>
      <c r="M9" s="42"/>
      <c r="N9" s="42"/>
      <c r="O9" s="42"/>
    </row>
    <row r="10" spans="1:15" x14ac:dyDescent="0.2">
      <c r="A10" s="98" t="s">
        <v>259</v>
      </c>
      <c r="B10" s="99" t="s">
        <v>28</v>
      </c>
      <c r="C10" s="102">
        <f t="shared" ref="C10:F11" si="0">+C11</f>
        <v>0</v>
      </c>
      <c r="D10" s="103">
        <f t="shared" si="0"/>
        <v>0</v>
      </c>
      <c r="E10" s="103">
        <f t="shared" si="0"/>
        <v>0</v>
      </c>
      <c r="F10" s="102">
        <f t="shared" si="0"/>
        <v>0</v>
      </c>
      <c r="G10" s="102" t="e">
        <f t="shared" ref="G10:G19" si="1">+F10/C10*100</f>
        <v>#DIV/0!</v>
      </c>
      <c r="H10" s="102" t="e">
        <f t="shared" ref="H10:H19" si="2">+F10/E10*100</f>
        <v>#DIV/0!</v>
      </c>
      <c r="I10" s="41"/>
      <c r="J10" s="41"/>
      <c r="K10" s="41"/>
      <c r="L10" s="41"/>
      <c r="M10" s="42"/>
      <c r="N10" s="42"/>
      <c r="O10" s="42"/>
    </row>
    <row r="11" spans="1:15" x14ac:dyDescent="0.2">
      <c r="A11" s="97" t="s">
        <v>59</v>
      </c>
      <c r="B11" s="73" t="s">
        <v>60</v>
      </c>
      <c r="C11" s="100">
        <f t="shared" si="0"/>
        <v>0</v>
      </c>
      <c r="D11" s="101">
        <f t="shared" si="0"/>
        <v>0</v>
      </c>
      <c r="E11" s="101">
        <f t="shared" si="0"/>
        <v>0</v>
      </c>
      <c r="F11" s="100">
        <f t="shared" si="0"/>
        <v>0</v>
      </c>
      <c r="G11" s="100" t="e">
        <f t="shared" si="1"/>
        <v>#DIV/0!</v>
      </c>
      <c r="H11" s="100" t="e">
        <f t="shared" si="2"/>
        <v>#DIV/0!</v>
      </c>
      <c r="I11" s="41"/>
      <c r="J11" s="41"/>
      <c r="K11" s="41"/>
      <c r="L11" s="41"/>
      <c r="M11" s="42"/>
      <c r="N11" s="42"/>
      <c r="O11" s="42"/>
    </row>
    <row r="12" spans="1:15" x14ac:dyDescent="0.2">
      <c r="A12" s="64" t="s">
        <v>62</v>
      </c>
      <c r="B12" s="59" t="s">
        <v>63</v>
      </c>
      <c r="C12" s="39">
        <v>0</v>
      </c>
      <c r="D12" s="40">
        <v>0</v>
      </c>
      <c r="E12" s="40">
        <v>0</v>
      </c>
      <c r="F12" s="39">
        <v>0</v>
      </c>
      <c r="G12" s="39" t="e">
        <f t="shared" si="1"/>
        <v>#DIV/0!</v>
      </c>
      <c r="H12" s="39" t="e">
        <f t="shared" si="2"/>
        <v>#DIV/0!</v>
      </c>
      <c r="I12" s="41"/>
      <c r="J12" s="41"/>
      <c r="K12" s="41"/>
      <c r="L12" s="41"/>
      <c r="M12" s="42"/>
      <c r="N12" s="42"/>
      <c r="O12" s="42"/>
    </row>
    <row r="13" spans="1:15" x14ac:dyDescent="0.2">
      <c r="A13" s="98" t="s">
        <v>515</v>
      </c>
      <c r="B13" s="99" t="s">
        <v>28</v>
      </c>
      <c r="C13" s="102">
        <f>+C14+C16+C18</f>
        <v>0</v>
      </c>
      <c r="D13" s="103">
        <f>+D14+D16+D18</f>
        <v>0</v>
      </c>
      <c r="E13" s="103">
        <f>+E14+E16+E18</f>
        <v>0</v>
      </c>
      <c r="F13" s="102">
        <f>+F14+F16+F18</f>
        <v>0</v>
      </c>
      <c r="G13" s="102" t="e">
        <f t="shared" si="1"/>
        <v>#DIV/0!</v>
      </c>
      <c r="H13" s="102" t="e">
        <f t="shared" si="2"/>
        <v>#DIV/0!</v>
      </c>
      <c r="I13" s="41"/>
      <c r="J13" s="41"/>
      <c r="K13" s="41"/>
      <c r="L13" s="41"/>
      <c r="M13" s="42"/>
      <c r="N13" s="42"/>
      <c r="O13" s="42"/>
    </row>
    <row r="14" spans="1:15" x14ac:dyDescent="0.2">
      <c r="A14" s="97" t="s">
        <v>83</v>
      </c>
      <c r="B14" s="73" t="s">
        <v>491</v>
      </c>
      <c r="C14" s="100">
        <f>+C15</f>
        <v>0</v>
      </c>
      <c r="D14" s="101">
        <f>+D15</f>
        <v>0</v>
      </c>
      <c r="E14" s="101">
        <f>+E15</f>
        <v>0</v>
      </c>
      <c r="F14" s="100">
        <f>+F15</f>
        <v>0</v>
      </c>
      <c r="G14" s="100" t="e">
        <f t="shared" si="1"/>
        <v>#DIV/0!</v>
      </c>
      <c r="H14" s="100" t="e">
        <f t="shared" si="2"/>
        <v>#DIV/0!</v>
      </c>
      <c r="I14" s="41"/>
      <c r="J14" s="41"/>
      <c r="K14" s="41"/>
      <c r="L14" s="41"/>
      <c r="M14" s="42"/>
      <c r="N14" s="42"/>
      <c r="O14" s="42"/>
    </row>
    <row r="15" spans="1:15" x14ac:dyDescent="0.2">
      <c r="A15" s="64" t="s">
        <v>85</v>
      </c>
      <c r="B15" s="59" t="s">
        <v>491</v>
      </c>
      <c r="C15" s="39">
        <v>0</v>
      </c>
      <c r="D15" s="40">
        <v>0</v>
      </c>
      <c r="E15" s="40">
        <v>0</v>
      </c>
      <c r="F15" s="39">
        <v>0</v>
      </c>
      <c r="G15" s="39" t="e">
        <f t="shared" si="1"/>
        <v>#DIV/0!</v>
      </c>
      <c r="H15" s="39" t="e">
        <f t="shared" si="2"/>
        <v>#DIV/0!</v>
      </c>
      <c r="I15" s="42"/>
      <c r="J15" s="42"/>
      <c r="K15" s="42"/>
      <c r="L15" s="42"/>
      <c r="M15" s="42"/>
      <c r="N15" s="42"/>
      <c r="O15" s="42"/>
    </row>
    <row r="16" spans="1:15" x14ac:dyDescent="0.2">
      <c r="A16" s="97" t="s">
        <v>59</v>
      </c>
      <c r="B16" s="73" t="s">
        <v>60</v>
      </c>
      <c r="C16" s="100">
        <f>+C17</f>
        <v>0</v>
      </c>
      <c r="D16" s="101">
        <f>+D17</f>
        <v>0</v>
      </c>
      <c r="E16" s="101">
        <f>+E17</f>
        <v>0</v>
      </c>
      <c r="F16" s="100">
        <f>+F17</f>
        <v>0</v>
      </c>
      <c r="G16" s="100" t="e">
        <f t="shared" si="1"/>
        <v>#DIV/0!</v>
      </c>
      <c r="H16" s="100" t="e">
        <f t="shared" si="2"/>
        <v>#DIV/0!</v>
      </c>
      <c r="I16" s="41"/>
      <c r="J16" s="41"/>
      <c r="K16" s="41"/>
      <c r="L16" s="41"/>
      <c r="M16" s="42"/>
      <c r="N16" s="42"/>
      <c r="O16" s="42"/>
    </row>
    <row r="17" spans="1:15" x14ac:dyDescent="0.2">
      <c r="A17" s="64" t="s">
        <v>62</v>
      </c>
      <c r="B17" s="59" t="s">
        <v>63</v>
      </c>
      <c r="C17" s="39">
        <v>0</v>
      </c>
      <c r="D17" s="40">
        <v>0</v>
      </c>
      <c r="E17" s="40">
        <v>0</v>
      </c>
      <c r="F17" s="39">
        <v>0</v>
      </c>
      <c r="G17" s="39" t="e">
        <f t="shared" si="1"/>
        <v>#DIV/0!</v>
      </c>
      <c r="H17" s="39" t="e">
        <f t="shared" si="2"/>
        <v>#DIV/0!</v>
      </c>
      <c r="I17" s="42"/>
      <c r="J17" s="42"/>
      <c r="K17" s="42"/>
      <c r="L17" s="42"/>
      <c r="M17" s="42"/>
      <c r="N17" s="42"/>
      <c r="O17" s="42"/>
    </row>
    <row r="18" spans="1:15" x14ac:dyDescent="0.2">
      <c r="A18" s="97" t="s">
        <v>64</v>
      </c>
      <c r="B18" s="73" t="s">
        <v>65</v>
      </c>
      <c r="C18" s="100">
        <f>+C19</f>
        <v>0</v>
      </c>
      <c r="D18" s="101">
        <f>+D19</f>
        <v>0</v>
      </c>
      <c r="E18" s="101">
        <f>+E19</f>
        <v>0</v>
      </c>
      <c r="F18" s="100">
        <f>+F19</f>
        <v>0</v>
      </c>
      <c r="G18" s="100" t="e">
        <f t="shared" si="1"/>
        <v>#DIV/0!</v>
      </c>
      <c r="H18" s="100" t="e">
        <f t="shared" si="2"/>
        <v>#DIV/0!</v>
      </c>
      <c r="I18" s="41"/>
      <c r="J18" s="41"/>
      <c r="K18" s="41"/>
      <c r="L18" s="41"/>
      <c r="M18" s="42"/>
      <c r="N18" s="42"/>
      <c r="O18" s="42"/>
    </row>
    <row r="19" spans="1:15" x14ac:dyDescent="0.2">
      <c r="A19" s="64" t="s">
        <v>77</v>
      </c>
      <c r="B19" s="59" t="s">
        <v>78</v>
      </c>
      <c r="C19" s="39"/>
      <c r="D19" s="40"/>
      <c r="E19" s="40"/>
      <c r="F19" s="39"/>
      <c r="G19" s="39" t="e">
        <f t="shared" si="1"/>
        <v>#DIV/0!</v>
      </c>
      <c r="H19" s="39" t="e">
        <f t="shared" si="2"/>
        <v>#DIV/0!</v>
      </c>
      <c r="I19" s="42"/>
      <c r="J19" s="42"/>
      <c r="K19" s="42"/>
      <c r="L19" s="42"/>
      <c r="M19" s="42"/>
      <c r="N19" s="42"/>
      <c r="O19" s="42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'A.1 PRIHODI EK'!Print_Titles</vt:lpstr>
      <vt:lpstr>'A.1 RASHODI EK'!Print_Titles</vt:lpstr>
      <vt:lpstr>'A.2 PRIHODI I RASHODI IF'!Print_Titles</vt:lpstr>
      <vt:lpstr>'B.1 RAČUN FINANC EK'!Print_Titles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Natasa</cp:lastModifiedBy>
  <cp:lastPrinted>2024-03-26T12:11:07Z</cp:lastPrinted>
  <dcterms:created xsi:type="dcterms:W3CDTF">2024-02-22T20:30:43Z</dcterms:created>
  <dcterms:modified xsi:type="dcterms:W3CDTF">2024-03-26T12:34:29Z</dcterms:modified>
</cp:coreProperties>
</file>